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firstSheet="11" activeTab="17"/>
  </bookViews>
  <sheets>
    <sheet name="特岗初语" sheetId="4" r:id="rId1"/>
    <sheet name="特岗初数" sheetId="2" r:id="rId2"/>
    <sheet name="特岗初英" sheetId="20" r:id="rId3"/>
    <sheet name="特岗初物" sheetId="24" r:id="rId4"/>
    <sheet name="特岗初化" sheetId="1" r:id="rId5"/>
    <sheet name="特岗初生" sheetId="25" r:id="rId6"/>
    <sheet name="特岗初政" sheetId="26" r:id="rId7"/>
    <sheet name="特岗初音" sheetId="17" r:id="rId8"/>
    <sheet name="特岗初体" sheetId="18" r:id="rId9"/>
    <sheet name="特岗初美" sheetId="19" r:id="rId10"/>
    <sheet name="特岗初历" sheetId="14" r:id="rId11"/>
    <sheet name="特岗小语" sheetId="21" r:id="rId12"/>
    <sheet name="特岗小数" sheetId="22" r:id="rId13"/>
    <sheet name="特岗小英" sheetId="23" r:id="rId14"/>
    <sheet name="特岗小音" sheetId="10" r:id="rId15"/>
    <sheet name="特岗小体" sheetId="8" r:id="rId16"/>
    <sheet name="特岗小美" sheetId="6" r:id="rId17"/>
    <sheet name="特岗小信" sheetId="13" r:id="rId18"/>
  </sheets>
  <definedNames>
    <definedName name="_xlnm.Print_Titles" localSheetId="1">特岗初数!$1:$5</definedName>
    <definedName name="_xlnm.Print_Titles" localSheetId="3">特岗初物!$1:$5</definedName>
    <definedName name="_xlnm.Print_Titles" localSheetId="2">特岗初英!$1:$5</definedName>
    <definedName name="_xlnm.Print_Titles" localSheetId="0">特岗初语!$1:$5</definedName>
    <definedName name="_xlnm.Print_Titles" localSheetId="12">特岗小数!$1:$5</definedName>
    <definedName name="_xlnm.Print_Titles" localSheetId="13">特岗小英!$1:$5</definedName>
    <definedName name="_xlnm.Print_Titles" localSheetId="11">特岗小语!$1:$5</definedName>
  </definedNames>
  <calcPr calcId="144525"/>
</workbook>
</file>

<file path=xl/sharedStrings.xml><?xml version="1.0" encoding="utf-8"?>
<sst xmlns="http://schemas.openxmlformats.org/spreadsheetml/2006/main" count="1438" uniqueCount="622">
  <si>
    <t>新干县2020年特岗教师招聘初中语文岗位考生最后成绩及入闱体检对象公示</t>
  </si>
  <si>
    <t xml:space="preserve">    根据2020年江西省、新干县教师招聘相应公告中有关招聘人数、成绩合成及确定入闱体检对象的规定，现将考生最后成绩及入闱体检对象等有关事项，公示如下：</t>
  </si>
  <si>
    <t>报考学科：特岗初中语文</t>
  </si>
  <si>
    <t>面试人数：14人</t>
  </si>
  <si>
    <t>招聘人数：11人</t>
  </si>
  <si>
    <t>面试组别</t>
  </si>
  <si>
    <t>姓名</t>
  </si>
  <si>
    <t>身份证号</t>
  </si>
  <si>
    <t>笔试得分</t>
  </si>
  <si>
    <t>换算后                                                                                                                                                  笔试成绩</t>
  </si>
  <si>
    <t>面试得分</t>
  </si>
  <si>
    <t>换算后                                                                                                                                                  面试成绩</t>
  </si>
  <si>
    <t>最后              成绩</t>
  </si>
  <si>
    <t>排名</t>
  </si>
  <si>
    <t>备注</t>
  </si>
  <si>
    <t>甲</t>
  </si>
  <si>
    <t>乙</t>
  </si>
  <si>
    <t>丁</t>
  </si>
  <si>
    <t>2＝1×25%</t>
  </si>
  <si>
    <t>4＝3×50%</t>
  </si>
  <si>
    <t>5＝2+4</t>
  </si>
  <si>
    <t>第五组</t>
  </si>
  <si>
    <t>吴娟娟</t>
  </si>
  <si>
    <t>360428199110160664</t>
  </si>
  <si>
    <t>154.5</t>
  </si>
  <si>
    <t>入闱体检</t>
  </si>
  <si>
    <t>吴欢</t>
  </si>
  <si>
    <t>362527199711222825</t>
  </si>
  <si>
    <t>151.5</t>
  </si>
  <si>
    <t>黄逸静</t>
  </si>
  <si>
    <t>362424199901213925</t>
  </si>
  <si>
    <t>138</t>
  </si>
  <si>
    <t>张紫琳</t>
  </si>
  <si>
    <t>362424199604120028</t>
  </si>
  <si>
    <t>143</t>
  </si>
  <si>
    <t>邓晶晨</t>
  </si>
  <si>
    <t>362424199706262043</t>
  </si>
  <si>
    <t>147</t>
  </si>
  <si>
    <t>皮天晗</t>
  </si>
  <si>
    <t>362424199709090021</t>
  </si>
  <si>
    <t>146</t>
  </si>
  <si>
    <t>杨晨</t>
  </si>
  <si>
    <t>360430199509081329</t>
  </si>
  <si>
    <t>135</t>
  </si>
  <si>
    <t>蒋梦雨</t>
  </si>
  <si>
    <t>362424199204126447</t>
  </si>
  <si>
    <t>126.5</t>
  </si>
  <si>
    <t>姚春艳</t>
  </si>
  <si>
    <t>362423199802102027</t>
  </si>
  <si>
    <t>123.5</t>
  </si>
  <si>
    <t>周成</t>
  </si>
  <si>
    <t>362424199612090025</t>
  </si>
  <si>
    <t>121</t>
  </si>
  <si>
    <t>熊海萍</t>
  </si>
  <si>
    <t>360824199803250028</t>
  </si>
  <si>
    <t>115</t>
  </si>
  <si>
    <t>李绍帆</t>
  </si>
  <si>
    <t>362424199302020013</t>
  </si>
  <si>
    <t>100</t>
  </si>
  <si>
    <t>谭劭清</t>
  </si>
  <si>
    <t>362423199207301021</t>
  </si>
  <si>
    <t>92</t>
  </si>
  <si>
    <t>邹亮</t>
  </si>
  <si>
    <t>360502199003214614</t>
  </si>
  <si>
    <t>101</t>
  </si>
  <si>
    <t>缺考</t>
  </si>
  <si>
    <t>报分人：</t>
  </si>
  <si>
    <t>登分人：</t>
  </si>
  <si>
    <t>监察人：</t>
  </si>
  <si>
    <t>复核人：</t>
  </si>
  <si>
    <t>负责人：</t>
  </si>
  <si>
    <t>2020年8月22日</t>
  </si>
  <si>
    <t>新干县2020年特岗教师招聘初中数学岗位考生最后成绩及入闱体检对象公示</t>
  </si>
  <si>
    <t>报考学科：特岗初中数学</t>
  </si>
  <si>
    <t>面试人数：16人</t>
  </si>
  <si>
    <t>招聘人数：10人</t>
  </si>
  <si>
    <t>第七组</t>
  </si>
  <si>
    <t>杨光</t>
  </si>
  <si>
    <t>362203199608146812</t>
  </si>
  <si>
    <t>160</t>
  </si>
  <si>
    <t>邹灵</t>
  </si>
  <si>
    <t>362424199001280022</t>
  </si>
  <si>
    <t>142</t>
  </si>
  <si>
    <t>黄雪华</t>
  </si>
  <si>
    <t>362424199112126466</t>
  </si>
  <si>
    <t>137</t>
  </si>
  <si>
    <t>蒋思敏</t>
  </si>
  <si>
    <t>362424199702026465</t>
  </si>
  <si>
    <t>140.5</t>
  </si>
  <si>
    <t>张敏</t>
  </si>
  <si>
    <t>362424199604080046</t>
  </si>
  <si>
    <t>130</t>
  </si>
  <si>
    <t>吴依婷</t>
  </si>
  <si>
    <t>362424199710054466</t>
  </si>
  <si>
    <t>133.5</t>
  </si>
  <si>
    <t>胡启明</t>
  </si>
  <si>
    <t>362424199405072019</t>
  </si>
  <si>
    <t>112.5</t>
  </si>
  <si>
    <t>吴翊</t>
  </si>
  <si>
    <t>362424199003150010</t>
  </si>
  <si>
    <t>112</t>
  </si>
  <si>
    <t>邓杨风</t>
  </si>
  <si>
    <t>362424199707042034</t>
  </si>
  <si>
    <t>106</t>
  </si>
  <si>
    <t>杨姝婷</t>
  </si>
  <si>
    <t>362424199709284424</t>
  </si>
  <si>
    <t>108.5</t>
  </si>
  <si>
    <t>邹虹</t>
  </si>
  <si>
    <t>362424199801142023</t>
  </si>
  <si>
    <t>89.5</t>
  </si>
  <si>
    <t>徐丽敏</t>
  </si>
  <si>
    <t>362424199210023428</t>
  </si>
  <si>
    <t>83</t>
  </si>
  <si>
    <t>陈德鹏</t>
  </si>
  <si>
    <t>362424199411240015</t>
  </si>
  <si>
    <t>79</t>
  </si>
  <si>
    <t>曾龙</t>
  </si>
  <si>
    <t>362424199105142919</t>
  </si>
  <si>
    <t>85.5</t>
  </si>
  <si>
    <t>胡燕飞</t>
  </si>
  <si>
    <t>362424199112133439</t>
  </si>
  <si>
    <t>118</t>
  </si>
  <si>
    <t>弃考</t>
  </si>
  <si>
    <t>段英剑</t>
  </si>
  <si>
    <t>362424199401150016</t>
  </si>
  <si>
    <t>新干县2020年特岗教师招聘初中英语岗位考生最后成绩及入闱体检对象公示</t>
  </si>
  <si>
    <t>报考学科：特岗初中英语</t>
  </si>
  <si>
    <t>面试人数：21人</t>
  </si>
  <si>
    <t>第十组</t>
  </si>
  <si>
    <t>朱紫瑶</t>
  </si>
  <si>
    <t>362424199810075926</t>
  </si>
  <si>
    <t>156</t>
  </si>
  <si>
    <t>宋圆圆</t>
  </si>
  <si>
    <t>362424198910233448</t>
  </si>
  <si>
    <t>146.5</t>
  </si>
  <si>
    <t>李玲艳</t>
  </si>
  <si>
    <t>362424199105121122</t>
  </si>
  <si>
    <t>139.5</t>
  </si>
  <si>
    <t>胡仁龙</t>
  </si>
  <si>
    <t>360121199401193510</t>
  </si>
  <si>
    <t>141</t>
  </si>
  <si>
    <t>熊艳平</t>
  </si>
  <si>
    <t>360427199310080849</t>
  </si>
  <si>
    <t>卓琪</t>
  </si>
  <si>
    <t>362424199302113949</t>
  </si>
  <si>
    <t>127</t>
  </si>
  <si>
    <t>王根芹</t>
  </si>
  <si>
    <t>362424199503062527</t>
  </si>
  <si>
    <t>聂钏</t>
  </si>
  <si>
    <t>362424199704300624</t>
  </si>
  <si>
    <t>125.5</t>
  </si>
  <si>
    <t>黄珊红</t>
  </si>
  <si>
    <t>362424199001083424</t>
  </si>
  <si>
    <t>119.5</t>
  </si>
  <si>
    <t>李思梦</t>
  </si>
  <si>
    <t>362424199807272929</t>
  </si>
  <si>
    <t>范莲萍</t>
  </si>
  <si>
    <t>362424199002024426</t>
  </si>
  <si>
    <t>116</t>
  </si>
  <si>
    <t>龚盟</t>
  </si>
  <si>
    <t>362424199604254421</t>
  </si>
  <si>
    <t>117</t>
  </si>
  <si>
    <t>刘磊</t>
  </si>
  <si>
    <t>362421199505144121</t>
  </si>
  <si>
    <t>117.5</t>
  </si>
  <si>
    <t>聂丹丹</t>
  </si>
  <si>
    <t>362424199709262946</t>
  </si>
  <si>
    <t>聂莎</t>
  </si>
  <si>
    <t>362424199709016446</t>
  </si>
  <si>
    <t>105</t>
  </si>
  <si>
    <t>胡凤</t>
  </si>
  <si>
    <t>36050219940316162X</t>
  </si>
  <si>
    <t>106.5</t>
  </si>
  <si>
    <t>周梦婷</t>
  </si>
  <si>
    <t>362424199306180620</t>
  </si>
  <si>
    <t>99</t>
  </si>
  <si>
    <t>邹静琪</t>
  </si>
  <si>
    <t>362424199512223927</t>
  </si>
  <si>
    <t>曾小婷</t>
  </si>
  <si>
    <t>362424199501276425</t>
  </si>
  <si>
    <t>88.5</t>
  </si>
  <si>
    <t>曾翠</t>
  </si>
  <si>
    <t>362424199610194429</t>
  </si>
  <si>
    <t>107</t>
  </si>
  <si>
    <t>王慧芳</t>
  </si>
  <si>
    <t>362425199009031422</t>
  </si>
  <si>
    <t>81</t>
  </si>
  <si>
    <t>新干县2020年特岗教师招聘初中物理岗位考生最后成绩及入闱体检对象公示</t>
  </si>
  <si>
    <t>报考学科：特岗初中物理</t>
  </si>
  <si>
    <t>面试人数：1人</t>
  </si>
  <si>
    <t>招聘人数：1人</t>
  </si>
  <si>
    <t>第八组</t>
  </si>
  <si>
    <t>刘志强</t>
  </si>
  <si>
    <t>362424199111271178</t>
  </si>
  <si>
    <t>新干县2020年特岗教师招聘初中化学岗位考生最后成绩及入闱体检对象公示</t>
  </si>
  <si>
    <t>报考学科：特岗初中化学</t>
  </si>
  <si>
    <t>面试人数：3人</t>
  </si>
  <si>
    <t>招聘人数：2人</t>
  </si>
  <si>
    <t>聂佳琦</t>
  </si>
  <si>
    <t>36242419970829062X</t>
  </si>
  <si>
    <t>刘文慧</t>
  </si>
  <si>
    <t>362424199303182049</t>
  </si>
  <si>
    <t>李雄</t>
  </si>
  <si>
    <t>362424199209045419</t>
  </si>
  <si>
    <t>新干县2020年特岗教师招聘初中生物岗位考生最后成绩及入闱体检对象公示</t>
  </si>
  <si>
    <t>报考学科：特岗初中生物</t>
  </si>
  <si>
    <t>邹莉莉</t>
  </si>
  <si>
    <t>362204199406164322</t>
  </si>
  <si>
    <t>139</t>
  </si>
  <si>
    <t>孙雨</t>
  </si>
  <si>
    <t>362424199212174430</t>
  </si>
  <si>
    <t>118.5</t>
  </si>
  <si>
    <t>陈子健</t>
  </si>
  <si>
    <t>362424199805281119</t>
  </si>
  <si>
    <t>120</t>
  </si>
  <si>
    <t>新干县2020年特岗教师招聘初中政治岗位考生最后成绩及入闱体检对象公示</t>
  </si>
  <si>
    <t>报考学科：特岗初中政治</t>
  </si>
  <si>
    <t>面试人数：4人</t>
  </si>
  <si>
    <t>谢子红</t>
  </si>
  <si>
    <t>362424199710221121</t>
  </si>
  <si>
    <t>邹婧婧</t>
  </si>
  <si>
    <t>362424199512012927</t>
  </si>
  <si>
    <t>何小思</t>
  </si>
  <si>
    <t>360502198912254010</t>
  </si>
  <si>
    <t>杨健华</t>
  </si>
  <si>
    <t>362203199211113019</t>
  </si>
  <si>
    <t>新干县2020年特岗教师招聘初中音乐岗位考生最后成绩及入闱体检对象公示</t>
  </si>
  <si>
    <t>报考学科：特岗初中音乐</t>
  </si>
  <si>
    <t>面试人数：2人</t>
  </si>
  <si>
    <t>2＝1×20%</t>
  </si>
  <si>
    <t>4＝3×60%</t>
  </si>
  <si>
    <t>第十一组</t>
  </si>
  <si>
    <t>龚丹丹</t>
  </si>
  <si>
    <t>36242319950215102X</t>
  </si>
  <si>
    <t>刘子欣</t>
  </si>
  <si>
    <t>362424199701026420</t>
  </si>
  <si>
    <t>67.5</t>
  </si>
  <si>
    <t>新干县2020年特岗教师招聘初中体育岗位考生最后成绩及入闱体检对象公示</t>
  </si>
  <si>
    <t>报考学科：特岗初中体育</t>
  </si>
  <si>
    <t>面试人数：5人</t>
  </si>
  <si>
    <t>第十二组</t>
  </si>
  <si>
    <t>邹超</t>
  </si>
  <si>
    <t>362424199611114910</t>
  </si>
  <si>
    <t>陈林帆</t>
  </si>
  <si>
    <t>362424199811082028</t>
  </si>
  <si>
    <t>109.5</t>
  </si>
  <si>
    <t>杨智玲</t>
  </si>
  <si>
    <t>532301199503271929</t>
  </si>
  <si>
    <t>87.5</t>
  </si>
  <si>
    <t>刘绍华</t>
  </si>
  <si>
    <t>362424199511081111</t>
  </si>
  <si>
    <t>69</t>
  </si>
  <si>
    <t>黄勇</t>
  </si>
  <si>
    <t>360311199512230538</t>
  </si>
  <si>
    <t>94.5</t>
  </si>
  <si>
    <t>新干县2020年特岗教师招聘初中美术岗位考生最后成绩及入闱体检对象公示</t>
  </si>
  <si>
    <t>报考学科：特岗初中美术</t>
  </si>
  <si>
    <t>面试人数：6人</t>
  </si>
  <si>
    <t>张裕</t>
  </si>
  <si>
    <t>362423199705014527</t>
  </si>
  <si>
    <t>161.5</t>
  </si>
  <si>
    <t>徐曦</t>
  </si>
  <si>
    <t>362424199206070010</t>
  </si>
  <si>
    <t>142.5</t>
  </si>
  <si>
    <t>赖文荣</t>
  </si>
  <si>
    <t>362422199504205419</t>
  </si>
  <si>
    <t>130.5</t>
  </si>
  <si>
    <t>郭雨缘</t>
  </si>
  <si>
    <t>362424199503164427</t>
  </si>
  <si>
    <t>133</t>
  </si>
  <si>
    <t>陈旖婧</t>
  </si>
  <si>
    <t>362424199810274423</t>
  </si>
  <si>
    <t>张薇</t>
  </si>
  <si>
    <t>360502199503140041</t>
  </si>
  <si>
    <t>121.5</t>
  </si>
  <si>
    <t>新干县2020年特岗教师招聘初中历史岗位考生最后成绩及入闱体检对象公示</t>
  </si>
  <si>
    <t>报考学科：特岗初中历史</t>
  </si>
  <si>
    <t>张鹏</t>
  </si>
  <si>
    <t>360502199710254017</t>
  </si>
  <si>
    <t>149.5</t>
  </si>
  <si>
    <t>彭惠芬</t>
  </si>
  <si>
    <t>362424199302280624</t>
  </si>
  <si>
    <t>113.5</t>
  </si>
  <si>
    <t>聂子禄</t>
  </si>
  <si>
    <t>36242419930328001X</t>
  </si>
  <si>
    <t>90</t>
  </si>
  <si>
    <t>新干县2020年特岗教师招聘小学语文岗位考生最后成绩及入闱体检对象公示</t>
  </si>
  <si>
    <t>报考学科：特岗小学语文</t>
  </si>
  <si>
    <t>面试人数：36人</t>
  </si>
  <si>
    <t>招聘人数：24人</t>
  </si>
  <si>
    <t>第四组</t>
  </si>
  <si>
    <t>吴虹</t>
  </si>
  <si>
    <t>362424199304045927</t>
  </si>
  <si>
    <t>161</t>
  </si>
  <si>
    <t>朱雨晴</t>
  </si>
  <si>
    <t>362424199907026426</t>
  </si>
  <si>
    <t>152</t>
  </si>
  <si>
    <t>廖明珠</t>
  </si>
  <si>
    <t>36242419991115544X</t>
  </si>
  <si>
    <t>刘蔓</t>
  </si>
  <si>
    <t>36050219980606092X</t>
  </si>
  <si>
    <t>153</t>
  </si>
  <si>
    <t>罗媛</t>
  </si>
  <si>
    <t>362526199701141769</t>
  </si>
  <si>
    <t>朱启慧</t>
  </si>
  <si>
    <t>360321199906250526</t>
  </si>
  <si>
    <t>李思倩</t>
  </si>
  <si>
    <t>362424199906185927</t>
  </si>
  <si>
    <t>154</t>
  </si>
  <si>
    <t>王欢</t>
  </si>
  <si>
    <t>362424199011290021</t>
  </si>
  <si>
    <t>163</t>
  </si>
  <si>
    <t>熊璐</t>
  </si>
  <si>
    <t>360502199712236824</t>
  </si>
  <si>
    <t>150</t>
  </si>
  <si>
    <t>钟雯</t>
  </si>
  <si>
    <t>362424199803250028</t>
  </si>
  <si>
    <t>156.5</t>
  </si>
  <si>
    <t>曾小慧</t>
  </si>
  <si>
    <t>362424199906012524</t>
  </si>
  <si>
    <t>151</t>
  </si>
  <si>
    <t>颜聪</t>
  </si>
  <si>
    <t>360321199809307527</t>
  </si>
  <si>
    <t>148</t>
  </si>
  <si>
    <t>李莉菁</t>
  </si>
  <si>
    <t>362402199910041047</t>
  </si>
  <si>
    <t>149</t>
  </si>
  <si>
    <t>程群英</t>
  </si>
  <si>
    <t>362502199907095226</t>
  </si>
  <si>
    <t>周琴</t>
  </si>
  <si>
    <t>362422199808196726</t>
  </si>
  <si>
    <t>155.5</t>
  </si>
  <si>
    <t>杨颖</t>
  </si>
  <si>
    <t>362424199909130622</t>
  </si>
  <si>
    <t>周莹</t>
  </si>
  <si>
    <t>362429199704172521</t>
  </si>
  <si>
    <t>155</t>
  </si>
  <si>
    <t>王美琴</t>
  </si>
  <si>
    <t>362424199008262548</t>
  </si>
  <si>
    <t>丁雪</t>
  </si>
  <si>
    <t>362524199911176529</t>
  </si>
  <si>
    <t>徐鸣玲</t>
  </si>
  <si>
    <t>362425199708012028</t>
  </si>
  <si>
    <t>刘婷婷</t>
  </si>
  <si>
    <t>362424199901185928</t>
  </si>
  <si>
    <t>150.5</t>
  </si>
  <si>
    <t>胡琼</t>
  </si>
  <si>
    <t>360502199803102522</t>
  </si>
  <si>
    <t>聂露露</t>
  </si>
  <si>
    <t>36242419920628342X</t>
  </si>
  <si>
    <t>周宇欣</t>
  </si>
  <si>
    <t>362424200006260026</t>
  </si>
  <si>
    <t>148.5</t>
  </si>
  <si>
    <t>刘婷</t>
  </si>
  <si>
    <t>362427199604190340</t>
  </si>
  <si>
    <t>严思玉</t>
  </si>
  <si>
    <t>360823200010280023</t>
  </si>
  <si>
    <t>147.5</t>
  </si>
  <si>
    <t>董艺</t>
  </si>
  <si>
    <t>362429199607150929</t>
  </si>
  <si>
    <t>152.5</t>
  </si>
  <si>
    <t>黄慧君</t>
  </si>
  <si>
    <t>362424199607090020</t>
  </si>
  <si>
    <t>李芳琴</t>
  </si>
  <si>
    <t>362202199609097526</t>
  </si>
  <si>
    <t>邓俊莹</t>
  </si>
  <si>
    <t>362424199303112024</t>
  </si>
  <si>
    <t>刘文燕</t>
  </si>
  <si>
    <t>360824199809225923</t>
  </si>
  <si>
    <t>刘观秀</t>
  </si>
  <si>
    <t>362422199605016721</t>
  </si>
  <si>
    <t>谢雨桐</t>
  </si>
  <si>
    <t>532722199907020927</t>
  </si>
  <si>
    <t>谢雯琦</t>
  </si>
  <si>
    <t>362401199211171524</t>
  </si>
  <si>
    <t>廖宇霞</t>
  </si>
  <si>
    <t>360502199612076026</t>
  </si>
  <si>
    <t>马露</t>
  </si>
  <si>
    <t>362427199810126729</t>
  </si>
  <si>
    <t>新干县2020年特岗教师招聘小学数学岗位考生最后成绩及入闱体检对象公示</t>
  </si>
  <si>
    <t>报考学科：特岗小学数学</t>
  </si>
  <si>
    <t>面试人数：34人</t>
  </si>
  <si>
    <t>招聘人数：23人</t>
  </si>
  <si>
    <t>邓光宇</t>
  </si>
  <si>
    <t>362424199709302020</t>
  </si>
  <si>
    <t>165</t>
  </si>
  <si>
    <t>刘庆霞</t>
  </si>
  <si>
    <t>362424199010100062</t>
  </si>
  <si>
    <t>李俊琦</t>
  </si>
  <si>
    <t>362424199509112548</t>
  </si>
  <si>
    <t>163.5</t>
  </si>
  <si>
    <t>周伟娜</t>
  </si>
  <si>
    <t>362424199511175425</t>
  </si>
  <si>
    <t>162</t>
  </si>
  <si>
    <t>杨芳</t>
  </si>
  <si>
    <t>362424199907082022</t>
  </si>
  <si>
    <t>刘书阳</t>
  </si>
  <si>
    <t>362424199508101118</t>
  </si>
  <si>
    <t>164.5</t>
  </si>
  <si>
    <t>杨扬</t>
  </si>
  <si>
    <t>362424199804064411</t>
  </si>
  <si>
    <t>廖听</t>
  </si>
  <si>
    <t>362424199107316425</t>
  </si>
  <si>
    <t>邹婷婷</t>
  </si>
  <si>
    <t>362424199604062526</t>
  </si>
  <si>
    <t>刘阿敏</t>
  </si>
  <si>
    <t>362424199210200025</t>
  </si>
  <si>
    <t>157.5</t>
  </si>
  <si>
    <t>曾紫英</t>
  </si>
  <si>
    <t>362424199706292920</t>
  </si>
  <si>
    <t>158.5</t>
  </si>
  <si>
    <t>蔡虹</t>
  </si>
  <si>
    <t>362424199106125504</t>
  </si>
  <si>
    <t>153.5</t>
  </si>
  <si>
    <t>李红</t>
  </si>
  <si>
    <t>362424199908082024</t>
  </si>
  <si>
    <t>黄敏芳</t>
  </si>
  <si>
    <t>362424199110055422</t>
  </si>
  <si>
    <t>孙璐</t>
  </si>
  <si>
    <t>36242419980625442X</t>
  </si>
  <si>
    <t>蔡巧珍</t>
  </si>
  <si>
    <t>362424199602212922</t>
  </si>
  <si>
    <t>杨莎</t>
  </si>
  <si>
    <t>362424199303030643</t>
  </si>
  <si>
    <t>黄薇</t>
  </si>
  <si>
    <t>362424199403026422</t>
  </si>
  <si>
    <t>145</t>
  </si>
  <si>
    <t>杨紫君</t>
  </si>
  <si>
    <t>36242419980803202X</t>
  </si>
  <si>
    <t>145.5</t>
  </si>
  <si>
    <t>张裴</t>
  </si>
  <si>
    <t>362424199608100622</t>
  </si>
  <si>
    <t>陈洪</t>
  </si>
  <si>
    <t>360502199504153645</t>
  </si>
  <si>
    <t>王彤</t>
  </si>
  <si>
    <t>360321199907057525</t>
  </si>
  <si>
    <t>邵玮怡</t>
  </si>
  <si>
    <t>362424199101191617</t>
  </si>
  <si>
    <t>157</t>
  </si>
  <si>
    <t>李静</t>
  </si>
  <si>
    <t>36242419951028112X</t>
  </si>
  <si>
    <t>熊娅</t>
  </si>
  <si>
    <t>362502199503063420</t>
  </si>
  <si>
    <t>范琪</t>
  </si>
  <si>
    <t>362424199708282048</t>
  </si>
  <si>
    <t>傅慧敏</t>
  </si>
  <si>
    <t>362424199012160069</t>
  </si>
  <si>
    <t>144</t>
  </si>
  <si>
    <t>胡曾敏</t>
  </si>
  <si>
    <t>362424199511134420</t>
  </si>
  <si>
    <t>141.5</t>
  </si>
  <si>
    <t>傅洋</t>
  </si>
  <si>
    <t>362424199210126443</t>
  </si>
  <si>
    <t>刘昆</t>
  </si>
  <si>
    <t>362421199303144422</t>
  </si>
  <si>
    <t>陈济瑶</t>
  </si>
  <si>
    <t>362502199902043443</t>
  </si>
  <si>
    <t>144.5</t>
  </si>
  <si>
    <t>余芳</t>
  </si>
  <si>
    <t>360502199309010040</t>
  </si>
  <si>
    <t>周可夫</t>
  </si>
  <si>
    <t>362430199011125410</t>
  </si>
  <si>
    <t>邹逸琳</t>
  </si>
  <si>
    <t>362424199707222924</t>
  </si>
  <si>
    <t>新干县2020年特岗教师招聘小学英语岗位考生最后成绩及入闱体检对象公示</t>
  </si>
  <si>
    <t>报考学科：特岗小学英语</t>
  </si>
  <si>
    <t>面试人数：26人</t>
  </si>
  <si>
    <t>第九组</t>
  </si>
  <si>
    <t>解冬梅</t>
  </si>
  <si>
    <t>362425199011062623</t>
  </si>
  <si>
    <t>朱灵洁</t>
  </si>
  <si>
    <t>362424199802142922</t>
  </si>
  <si>
    <t>杨丽红</t>
  </si>
  <si>
    <t>362526199704161220</t>
  </si>
  <si>
    <t>文仪</t>
  </si>
  <si>
    <t>362421199812237424</t>
  </si>
  <si>
    <t>袁佳欣</t>
  </si>
  <si>
    <t>362422199908184343</t>
  </si>
  <si>
    <t>胡雨霜</t>
  </si>
  <si>
    <t>362226199802250028</t>
  </si>
  <si>
    <t>郭冬珍</t>
  </si>
  <si>
    <t>362426199811023522</t>
  </si>
  <si>
    <t>钟恩绸</t>
  </si>
  <si>
    <t>362421199801108328</t>
  </si>
  <si>
    <t>140</t>
  </si>
  <si>
    <t>龙芝英</t>
  </si>
  <si>
    <t>362430198911163768</t>
  </si>
  <si>
    <t>陈婉贞</t>
  </si>
  <si>
    <t>362424199510052044</t>
  </si>
  <si>
    <t>王佳丽</t>
  </si>
  <si>
    <t>360301199307160021</t>
  </si>
  <si>
    <t>朱佳</t>
  </si>
  <si>
    <t>362202199711125722</t>
  </si>
  <si>
    <t>付枪红</t>
  </si>
  <si>
    <t>360502199006010924</t>
  </si>
  <si>
    <t>谢雨舟</t>
  </si>
  <si>
    <t>362424199406150023</t>
  </si>
  <si>
    <t>136.5</t>
  </si>
  <si>
    <t>刘琳琳</t>
  </si>
  <si>
    <t>362427199701070025</t>
  </si>
  <si>
    <t>罗琼芳</t>
  </si>
  <si>
    <t>36242719911125174X</t>
  </si>
  <si>
    <t>137.5</t>
  </si>
  <si>
    <t>潘璐</t>
  </si>
  <si>
    <t>360521199709072426</t>
  </si>
  <si>
    <t>134.5</t>
  </si>
  <si>
    <t>李超成</t>
  </si>
  <si>
    <t>360121199310143542</t>
  </si>
  <si>
    <t>132</t>
  </si>
  <si>
    <t>庞方平</t>
  </si>
  <si>
    <t>362424199806124449</t>
  </si>
  <si>
    <t>廖梦瑶</t>
  </si>
  <si>
    <t>362424199610195448</t>
  </si>
  <si>
    <t>廖凌青</t>
  </si>
  <si>
    <t>362423199308283045</t>
  </si>
  <si>
    <t>张清红</t>
  </si>
  <si>
    <t>360281198908067529</t>
  </si>
  <si>
    <t>吴薇</t>
  </si>
  <si>
    <t>362427199612184426</t>
  </si>
  <si>
    <t>熊子晴</t>
  </si>
  <si>
    <t>362424199702283429</t>
  </si>
  <si>
    <t>欧小燕</t>
  </si>
  <si>
    <t>360733199410223644</t>
  </si>
  <si>
    <t>杨洁馨</t>
  </si>
  <si>
    <t>362430199712123725</t>
  </si>
  <si>
    <t>新干县2020年特岗教师招聘小学音乐岗位考生最后成绩及入闱体检对象公示</t>
  </si>
  <si>
    <t>报考学科：特岗小学音乐</t>
  </si>
  <si>
    <t>面试人数：8人</t>
  </si>
  <si>
    <t>招聘人数：3人</t>
  </si>
  <si>
    <t>廖娇</t>
  </si>
  <si>
    <t>362424199807166421</t>
  </si>
  <si>
    <t>周小英</t>
  </si>
  <si>
    <t>360502199901171660</t>
  </si>
  <si>
    <t>李玥</t>
  </si>
  <si>
    <t>360502199510120428</t>
  </si>
  <si>
    <t>方美琴</t>
  </si>
  <si>
    <t>360424199510044325</t>
  </si>
  <si>
    <t>79.5</t>
  </si>
  <si>
    <t>邓小琼</t>
  </si>
  <si>
    <t>452427199610110425</t>
  </si>
  <si>
    <t>84.5</t>
  </si>
  <si>
    <t>杨可舟</t>
  </si>
  <si>
    <t>362424199610060025</t>
  </si>
  <si>
    <t>罗雅雯</t>
  </si>
  <si>
    <t>362424199511150025</t>
  </si>
  <si>
    <t>74</t>
  </si>
  <si>
    <t>裴雨欣</t>
  </si>
  <si>
    <t>362424199910215420</t>
  </si>
  <si>
    <t>61.5</t>
  </si>
  <si>
    <t>新干县2020年特岗教师招聘小学体育岗位考生最后成绩及入闱体检对象公示</t>
  </si>
  <si>
    <t>报考学科：特岗小学体育</t>
  </si>
  <si>
    <t>面试人数：11人</t>
  </si>
  <si>
    <t>招聘人数：4人</t>
  </si>
  <si>
    <t>李琦</t>
  </si>
  <si>
    <t>360425199806095822</t>
  </si>
  <si>
    <t>肖群</t>
  </si>
  <si>
    <t>362427199207230046</t>
  </si>
  <si>
    <t>郑智强</t>
  </si>
  <si>
    <t>362424199712045416</t>
  </si>
  <si>
    <t>97.5</t>
  </si>
  <si>
    <t>程子安</t>
  </si>
  <si>
    <t>360281199509200016</t>
  </si>
  <si>
    <t>丁靖</t>
  </si>
  <si>
    <t>360681199611023935</t>
  </si>
  <si>
    <t>96</t>
  </si>
  <si>
    <t>刘华清</t>
  </si>
  <si>
    <t>362424199509261113</t>
  </si>
  <si>
    <t>尹婷</t>
  </si>
  <si>
    <t>360425199403094323</t>
  </si>
  <si>
    <t>95</t>
  </si>
  <si>
    <t>唐嘉琛</t>
  </si>
  <si>
    <t>362424199702064410</t>
  </si>
  <si>
    <t>78</t>
  </si>
  <si>
    <t>唐乐</t>
  </si>
  <si>
    <t>362424199702194426</t>
  </si>
  <si>
    <t>林珍</t>
  </si>
  <si>
    <t>362424199010052048</t>
  </si>
  <si>
    <t>45</t>
  </si>
  <si>
    <t>吴陈龙</t>
  </si>
  <si>
    <t>362424199310280034</t>
  </si>
  <si>
    <t>56.5</t>
  </si>
  <si>
    <t>新干县2020年特岗教师招聘小学美术岗位考生最后成绩及入闱体检对象公示</t>
  </si>
  <si>
    <t>报考学科：特岗小学美术</t>
  </si>
  <si>
    <t>尤崇宇</t>
  </si>
  <si>
    <t>321321199309065473</t>
  </si>
  <si>
    <t>黄旭</t>
  </si>
  <si>
    <t>362423199309180048</t>
  </si>
  <si>
    <t>刘丽娜</t>
  </si>
  <si>
    <t>360502199411026022</t>
  </si>
  <si>
    <t>116.5</t>
  </si>
  <si>
    <t>陈思远</t>
  </si>
  <si>
    <t>362424199803074415</t>
  </si>
  <si>
    <t>杨帅宇</t>
  </si>
  <si>
    <t>362424199603160028</t>
  </si>
  <si>
    <t>蔡静</t>
  </si>
  <si>
    <t>360121199612316445</t>
  </si>
  <si>
    <t>104</t>
  </si>
  <si>
    <t>李思乔</t>
  </si>
  <si>
    <t>360824199905264420</t>
  </si>
  <si>
    <t>95.5</t>
  </si>
  <si>
    <t>龚昭</t>
  </si>
  <si>
    <t>362424199403200021</t>
  </si>
  <si>
    <t>87</t>
  </si>
  <si>
    <t>新干县2020年特岗教师招聘小学信息技术岗位考生最后成绩及入闱体检对象公示</t>
  </si>
  <si>
    <t>报考学科：特岗小学信息技术</t>
  </si>
  <si>
    <t>面试人数：7人</t>
  </si>
  <si>
    <t>向富城</t>
  </si>
  <si>
    <t>360428199606285524</t>
  </si>
  <si>
    <t>周萍</t>
  </si>
  <si>
    <t>360427199606082720</t>
  </si>
  <si>
    <t>134</t>
  </si>
  <si>
    <t>郑玉萍</t>
  </si>
  <si>
    <t>362424199409166426</t>
  </si>
  <si>
    <t>罗瑜珊</t>
  </si>
  <si>
    <t>362424199502012026</t>
  </si>
  <si>
    <t>唐亮虹</t>
  </si>
  <si>
    <t>362424199008224445</t>
  </si>
  <si>
    <t>94</t>
  </si>
  <si>
    <t>计梅</t>
  </si>
  <si>
    <t>36043019920902092X</t>
  </si>
  <si>
    <t>蒋红珍</t>
  </si>
  <si>
    <t>362424199908301127</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</si>
</sst>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0_ "/>
    <numFmt numFmtId="178" formatCode="0.000_);[Red]\(0.000\)"/>
  </numFmts>
  <fonts count="33">
    <font>
      <sz val="11"/>
      <color theme="1"/>
      <name val="宋体"/>
      <charset val="134"/>
      <scheme val="minor"/>
    </font>
    <font>
      <sz val="16"/>
      <color indexed="8"/>
      <name val="Calibri"/>
      <charset val="134"/>
    </font>
    <font>
      <b/>
      <sz val="12"/>
      <name val="宋体"/>
      <charset val="134"/>
    </font>
    <font>
      <b/>
      <sz val="11"/>
      <color indexed="8"/>
      <name val="宋体"/>
      <charset val="134"/>
    </font>
    <font>
      <sz val="14"/>
      <color indexed="8"/>
      <name val="宋体"/>
      <charset val="134"/>
    </font>
    <font>
      <b/>
      <sz val="16"/>
      <name val="宋体"/>
      <charset val="134"/>
    </font>
    <font>
      <b/>
      <sz val="12"/>
      <color indexed="8"/>
      <name val="宋体"/>
      <charset val="134"/>
    </font>
    <font>
      <b/>
      <sz val="11"/>
      <name val="宋体"/>
      <charset val="134"/>
    </font>
    <font>
      <b/>
      <sz val="11"/>
      <color theme="1"/>
      <name val="宋体"/>
      <charset val="134"/>
      <scheme val="minor"/>
    </font>
    <font>
      <sz val="14"/>
      <color theme="1"/>
      <name val="宋体"/>
      <charset val="134"/>
      <scheme val="minor"/>
    </font>
    <font>
      <b/>
      <sz val="11"/>
      <name val="宋体"/>
      <charset val="134"/>
      <scheme val="minor"/>
    </font>
    <font>
      <b/>
      <sz val="11"/>
      <color rgb="FFFF0000"/>
      <name val="宋体"/>
      <charset val="134"/>
      <scheme val="minor"/>
    </font>
    <font>
      <sz val="12"/>
      <name val="宋体"/>
      <charset val="134"/>
    </font>
    <font>
      <sz val="11"/>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19" borderId="0" applyNumberFormat="0" applyBorder="0" applyAlignment="0" applyProtection="0">
      <alignment vertical="center"/>
    </xf>
    <xf numFmtId="0" fontId="20" fillId="11"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8" borderId="29" applyNumberFormat="0" applyFont="0" applyAlignment="0" applyProtection="0">
      <alignment vertical="center"/>
    </xf>
    <xf numFmtId="0" fontId="14" fillId="6"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27" applyNumberFormat="0" applyFill="0" applyAlignment="0" applyProtection="0">
      <alignment vertical="center"/>
    </xf>
    <xf numFmtId="0" fontId="17" fillId="0" borderId="27" applyNumberFormat="0" applyFill="0" applyAlignment="0" applyProtection="0">
      <alignment vertical="center"/>
    </xf>
    <xf numFmtId="0" fontId="14" fillId="24" borderId="0" applyNumberFormat="0" applyBorder="0" applyAlignment="0" applyProtection="0">
      <alignment vertical="center"/>
    </xf>
    <xf numFmtId="0" fontId="25" fillId="0" borderId="31" applyNumberFormat="0" applyFill="0" applyAlignment="0" applyProtection="0">
      <alignment vertical="center"/>
    </xf>
    <xf numFmtId="0" fontId="14" fillId="10" borderId="0" applyNumberFormat="0" applyBorder="0" applyAlignment="0" applyProtection="0">
      <alignment vertical="center"/>
    </xf>
    <xf numFmtId="0" fontId="16" fillId="5" borderId="26" applyNumberFormat="0" applyAlignment="0" applyProtection="0">
      <alignment vertical="center"/>
    </xf>
    <xf numFmtId="0" fontId="30" fillId="5" borderId="28" applyNumberFormat="0" applyAlignment="0" applyProtection="0">
      <alignment vertical="center"/>
    </xf>
    <xf numFmtId="0" fontId="24" fillId="22" borderId="30" applyNumberFormat="0" applyAlignment="0" applyProtection="0">
      <alignment vertical="center"/>
    </xf>
    <xf numFmtId="0" fontId="19" fillId="31" borderId="0" applyNumberFormat="0" applyBorder="0" applyAlignment="0" applyProtection="0">
      <alignment vertical="center"/>
    </xf>
    <xf numFmtId="0" fontId="14" fillId="30" borderId="0" applyNumberFormat="0" applyBorder="0" applyAlignment="0" applyProtection="0">
      <alignment vertical="center"/>
    </xf>
    <xf numFmtId="0" fontId="32" fillId="0" borderId="33" applyNumberFormat="0" applyFill="0" applyAlignment="0" applyProtection="0">
      <alignment vertical="center"/>
    </xf>
    <xf numFmtId="0" fontId="31" fillId="0" borderId="32" applyNumberFormat="0" applyFill="0" applyAlignment="0" applyProtection="0">
      <alignment vertical="center"/>
    </xf>
    <xf numFmtId="0" fontId="22" fillId="17" borderId="0" applyNumberFormat="0" applyBorder="0" applyAlignment="0" applyProtection="0">
      <alignment vertical="center"/>
    </xf>
    <xf numFmtId="0" fontId="15" fillId="4" borderId="0" applyNumberFormat="0" applyBorder="0" applyAlignment="0" applyProtection="0">
      <alignment vertical="center"/>
    </xf>
    <xf numFmtId="0" fontId="19" fillId="27" borderId="0" applyNumberFormat="0" applyBorder="0" applyAlignment="0" applyProtection="0">
      <alignment vertical="center"/>
    </xf>
    <xf numFmtId="0" fontId="14" fillId="26" borderId="0" applyNumberFormat="0" applyBorder="0" applyAlignment="0" applyProtection="0">
      <alignment vertical="center"/>
    </xf>
    <xf numFmtId="0" fontId="19" fillId="21" borderId="0" applyNumberFormat="0" applyBorder="0" applyAlignment="0" applyProtection="0">
      <alignment vertical="center"/>
    </xf>
    <xf numFmtId="0" fontId="19" fillId="33" borderId="0" applyNumberFormat="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14" fillId="29" borderId="0" applyNumberFormat="0" applyBorder="0" applyAlignment="0" applyProtection="0">
      <alignment vertical="center"/>
    </xf>
    <xf numFmtId="0" fontId="14" fillId="25" borderId="0" applyNumberFormat="0" applyBorder="0" applyAlignment="0" applyProtection="0">
      <alignment vertical="center"/>
    </xf>
    <xf numFmtId="0" fontId="19" fillId="28" borderId="0" applyNumberFormat="0" applyBorder="0" applyAlignment="0" applyProtection="0">
      <alignment vertical="center"/>
    </xf>
    <xf numFmtId="0" fontId="19" fillId="15" borderId="0" applyNumberFormat="0" applyBorder="0" applyAlignment="0" applyProtection="0">
      <alignment vertical="center"/>
    </xf>
    <xf numFmtId="0" fontId="14" fillId="3" borderId="0" applyNumberFormat="0" applyBorder="0" applyAlignment="0" applyProtection="0">
      <alignment vertical="center"/>
    </xf>
    <xf numFmtId="0" fontId="19" fillId="20"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19" fillId="14" borderId="0" applyNumberFormat="0" applyBorder="0" applyAlignment="0" applyProtection="0">
      <alignment vertical="center"/>
    </xf>
    <xf numFmtId="0" fontId="14" fillId="8" borderId="0" applyNumberFormat="0" applyBorder="0" applyAlignment="0" applyProtection="0">
      <alignment vertical="center"/>
    </xf>
    <xf numFmtId="0" fontId="12" fillId="0" borderId="0"/>
  </cellStyleXfs>
  <cellXfs count="111">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5" fillId="0" borderId="0" xfId="49" applyFont="1" applyAlignment="1">
      <alignment horizontal="center" vertical="center" wrapText="1"/>
    </xf>
    <xf numFmtId="0" fontId="6" fillId="0" borderId="0" xfId="49"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7" fillId="0" borderId="6" xfId="0" applyNumberFormat="1" applyFont="1" applyBorder="1" applyAlignment="1">
      <alignment horizontal="center" vertical="center"/>
    </xf>
    <xf numFmtId="177" fontId="2" fillId="0" borderId="5" xfId="0" applyNumberFormat="1" applyFont="1" applyBorder="1" applyAlignment="1">
      <alignment horizontal="center" vertical="center" wrapText="1"/>
    </xf>
    <xf numFmtId="177" fontId="7" fillId="0" borderId="5" xfId="0" applyNumberFormat="1" applyFont="1" applyBorder="1" applyAlignment="1">
      <alignment horizontal="center" vertical="center"/>
    </xf>
    <xf numFmtId="0" fontId="2" fillId="0" borderId="7" xfId="0" applyFont="1" applyBorder="1" applyAlignment="1">
      <alignment horizontal="center" vertical="center" wrapText="1"/>
    </xf>
    <xf numFmtId="49" fontId="7" fillId="0" borderId="8" xfId="0" applyNumberFormat="1" applyFont="1" applyBorder="1" applyAlignment="1">
      <alignment horizontal="center" vertical="center"/>
    </xf>
    <xf numFmtId="177" fontId="2" fillId="0" borderId="8" xfId="0" applyNumberFormat="1" applyFont="1" applyBorder="1" applyAlignment="1">
      <alignment horizontal="center" vertical="center" wrapText="1"/>
    </xf>
    <xf numFmtId="49" fontId="4" fillId="0" borderId="0" xfId="0" applyNumberFormat="1" applyFont="1"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0"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49" fontId="7" fillId="0" borderId="12" xfId="0" applyNumberFormat="1" applyFont="1" applyBorder="1" applyAlignment="1">
      <alignment horizontal="center" vertical="center"/>
    </xf>
    <xf numFmtId="177" fontId="7" fillId="0" borderId="6"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177" fontId="7" fillId="0" borderId="8"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1" xfId="0" applyNumberFormat="1" applyFont="1" applyBorder="1" applyAlignment="1">
      <alignment horizontal="center" vertical="center"/>
    </xf>
    <xf numFmtId="177" fontId="2" fillId="0" borderId="6"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49" fontId="7" fillId="2" borderId="12" xfId="0" applyNumberFormat="1" applyFont="1" applyFill="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lignment vertical="center"/>
    </xf>
    <xf numFmtId="176" fontId="3" fillId="0" borderId="0" xfId="0" applyNumberFormat="1" applyFont="1" applyBorder="1">
      <alignment vertical="center"/>
    </xf>
    <xf numFmtId="0" fontId="7" fillId="0" borderId="6" xfId="0" applyFont="1" applyBorder="1" applyAlignment="1">
      <alignment horizontal="center" vertical="center"/>
    </xf>
    <xf numFmtId="0" fontId="8" fillId="0" borderId="0" xfId="0" applyFont="1">
      <alignment vertical="center"/>
    </xf>
    <xf numFmtId="0" fontId="9" fillId="0" borderId="0" xfId="0" applyFont="1">
      <alignment vertical="center"/>
    </xf>
    <xf numFmtId="0" fontId="0" fillId="0" borderId="0" xfId="0" applyAlignment="1">
      <alignment horizontal="center" vertical="center"/>
    </xf>
    <xf numFmtId="0" fontId="2" fillId="0" borderId="16" xfId="0" applyFont="1" applyBorder="1" applyAlignment="1">
      <alignment horizontal="center" vertical="center" wrapText="1"/>
    </xf>
    <xf numFmtId="49" fontId="10" fillId="0" borderId="17" xfId="0" applyNumberFormat="1" applyFont="1" applyBorder="1" applyAlignment="1">
      <alignment horizontal="center" vertical="center"/>
    </xf>
    <xf numFmtId="178" fontId="2" fillId="0" borderId="6" xfId="0" applyNumberFormat="1" applyFont="1" applyBorder="1" applyAlignment="1">
      <alignment horizontal="center" vertical="center" wrapText="1"/>
    </xf>
    <xf numFmtId="177" fontId="10" fillId="0" borderId="6" xfId="0" applyNumberFormat="1" applyFont="1" applyBorder="1" applyAlignment="1">
      <alignment horizontal="center" vertical="center"/>
    </xf>
    <xf numFmtId="178" fontId="10" fillId="0" borderId="6" xfId="0" applyNumberFormat="1" applyFont="1" applyBorder="1" applyAlignment="1">
      <alignment horizontal="center" vertical="center"/>
    </xf>
    <xf numFmtId="49" fontId="10" fillId="0" borderId="18" xfId="0" applyNumberFormat="1" applyFont="1" applyBorder="1" applyAlignment="1">
      <alignment horizontal="center" vertical="center"/>
    </xf>
    <xf numFmtId="178" fontId="2" fillId="0" borderId="8" xfId="0" applyNumberFormat="1" applyFont="1" applyBorder="1" applyAlignment="1">
      <alignment horizontal="center" vertical="center" wrapText="1"/>
    </xf>
    <xf numFmtId="177" fontId="10" fillId="0" borderId="8" xfId="0" applyNumberFormat="1" applyFont="1" applyBorder="1" applyAlignment="1">
      <alignment horizontal="center" vertical="center"/>
    </xf>
    <xf numFmtId="49" fontId="9" fillId="0" borderId="0" xfId="0" applyNumberFormat="1" applyFont="1" applyAlignment="1">
      <alignment horizontal="right" vertical="center"/>
    </xf>
    <xf numFmtId="0" fontId="6" fillId="0" borderId="0" xfId="49" applyFont="1" applyBorder="1" applyAlignment="1">
      <alignment horizontal="center" vertical="center" wrapText="1"/>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177"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5" xfId="0" applyNumberFormat="1" applyFont="1" applyBorder="1" applyAlignment="1">
      <alignment horizontal="center" vertical="center" wrapText="1"/>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6"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12" xfId="0" applyNumberFormat="1" applyFont="1" applyBorder="1" applyAlignment="1">
      <alignment horizontal="center" vertical="center"/>
    </xf>
    <xf numFmtId="178" fontId="2" fillId="0" borderId="5" xfId="0" applyNumberFormat="1" applyFont="1" applyBorder="1" applyAlignment="1">
      <alignment horizontal="center" vertical="center" wrapText="1"/>
    </xf>
    <xf numFmtId="0" fontId="10" fillId="0" borderId="19" xfId="0" applyNumberFormat="1" applyFont="1" applyBorder="1" applyAlignment="1">
      <alignment horizontal="center" vertical="center"/>
    </xf>
    <xf numFmtId="177" fontId="8" fillId="0" borderId="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77" fontId="8" fillId="0" borderId="8"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8" fillId="0" borderId="11" xfId="0" applyNumberFormat="1" applyFont="1" applyBorder="1" applyAlignment="1">
      <alignment horizontal="center" vertical="center"/>
    </xf>
    <xf numFmtId="177" fontId="10" fillId="0" borderId="17" xfId="0" applyNumberFormat="1" applyFont="1" applyBorder="1" applyAlignment="1">
      <alignment horizontal="center" vertical="center"/>
    </xf>
    <xf numFmtId="177" fontId="10" fillId="0" borderId="18"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11"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31" fontId="9" fillId="0" borderId="0" xfId="0" applyNumberFormat="1" applyFont="1" applyAlignment="1">
      <alignment horizontal="center" vertical="center"/>
    </xf>
    <xf numFmtId="0" fontId="8" fillId="0" borderId="8" xfId="0" applyNumberFormat="1" applyFont="1" applyBorder="1" applyAlignment="1">
      <alignment horizontal="center" vertical="center"/>
    </xf>
    <xf numFmtId="0" fontId="2" fillId="0" borderId="1"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11" fillId="0" borderId="0" xfId="0" applyFont="1">
      <alignment vertical="center"/>
    </xf>
    <xf numFmtId="177" fontId="10" fillId="0" borderId="5" xfId="0" applyNumberFormat="1" applyFont="1" applyBorder="1" applyAlignment="1">
      <alignment horizontal="center" vertical="center"/>
    </xf>
    <xf numFmtId="0" fontId="12" fillId="0" borderId="0" xfId="0" applyFont="1" applyBorder="1" applyAlignment="1">
      <alignment horizontal="center" vertical="center" wrapText="1"/>
    </xf>
    <xf numFmtId="49" fontId="13" fillId="0" borderId="0" xfId="0" applyNumberFormat="1" applyFont="1" applyBorder="1" applyAlignment="1">
      <alignment horizontal="center" vertical="center"/>
    </xf>
    <xf numFmtId="49" fontId="12"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177" fontId="12" fillId="0" borderId="0" xfId="0" applyNumberFormat="1" applyFont="1" applyBorder="1" applyAlignment="1">
      <alignment horizontal="center" vertical="center" wrapText="1"/>
    </xf>
    <xf numFmtId="176" fontId="13" fillId="0" borderId="0"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24" xfId="0" applyNumberFormat="1" applyFont="1" applyBorder="1" applyAlignment="1">
      <alignment horizontal="center" vertical="center"/>
    </xf>
    <xf numFmtId="0" fontId="10" fillId="0" borderId="25"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J17" sqref="J17:J18"/>
    </sheetView>
  </sheetViews>
  <sheetFormatPr defaultColWidth="9" defaultRowHeight="13.5"/>
  <cols>
    <col min="3" max="3" width="23.25" customWidth="1"/>
    <col min="4" max="4" width="10" customWidth="1"/>
    <col min="5" max="5" width="15.875" customWidth="1"/>
    <col min="6" max="6" width="9.625" customWidth="1"/>
    <col min="7" max="7" width="11.125" customWidth="1"/>
    <col min="8" max="8" width="9.625" customWidth="1"/>
    <col min="10" max="10" width="10.375" customWidth="1"/>
  </cols>
  <sheetData>
    <row r="1" s="1" customFormat="1" ht="27.75" customHeight="1" spans="1:10">
      <c r="A1" s="6" t="s">
        <v>0</v>
      </c>
      <c r="B1" s="6"/>
      <c r="C1" s="6"/>
      <c r="D1" s="6"/>
      <c r="E1" s="6"/>
      <c r="F1" s="6"/>
      <c r="G1" s="6"/>
      <c r="H1" s="6"/>
      <c r="I1" s="6"/>
      <c r="J1" s="6"/>
    </row>
    <row r="2" s="2" customFormat="1" ht="36.75" customHeight="1" spans="1:10">
      <c r="A2" s="7" t="s">
        <v>1</v>
      </c>
      <c r="B2" s="7"/>
      <c r="C2" s="7"/>
      <c r="D2" s="7"/>
      <c r="E2" s="7"/>
      <c r="F2" s="7"/>
      <c r="G2" s="7"/>
      <c r="H2" s="7"/>
      <c r="I2" s="7"/>
      <c r="J2" s="7"/>
    </row>
    <row r="3" s="3" customFormat="1" ht="18.75" customHeight="1" spans="1:10">
      <c r="A3" s="67" t="s">
        <v>2</v>
      </c>
      <c r="B3" s="67"/>
      <c r="C3" s="67"/>
      <c r="D3" s="93"/>
      <c r="E3" s="93" t="s">
        <v>3</v>
      </c>
      <c r="F3" s="10" t="s">
        <v>4</v>
      </c>
      <c r="G3" s="10"/>
      <c r="H3" s="10"/>
      <c r="I3" s="10"/>
      <c r="J3" s="10"/>
    </row>
    <row r="4" s="2" customFormat="1" ht="44.25" customHeight="1" spans="1:10">
      <c r="A4" s="94" t="s">
        <v>5</v>
      </c>
      <c r="B4" s="95" t="s">
        <v>6</v>
      </c>
      <c r="C4" s="95" t="s">
        <v>7</v>
      </c>
      <c r="D4" s="95" t="s">
        <v>8</v>
      </c>
      <c r="E4" s="95" t="s">
        <v>9</v>
      </c>
      <c r="F4" s="95" t="s">
        <v>10</v>
      </c>
      <c r="G4" s="95" t="s">
        <v>11</v>
      </c>
      <c r="H4" s="95" t="s">
        <v>12</v>
      </c>
      <c r="I4" s="95" t="s">
        <v>13</v>
      </c>
      <c r="J4" s="97" t="s">
        <v>14</v>
      </c>
    </row>
    <row r="5" s="2" customFormat="1" ht="22.5" customHeight="1" spans="1:10">
      <c r="A5" s="94" t="s">
        <v>15</v>
      </c>
      <c r="B5" s="95" t="s">
        <v>16</v>
      </c>
      <c r="C5" s="96" t="s">
        <v>17</v>
      </c>
      <c r="D5" s="95">
        <v>1</v>
      </c>
      <c r="E5" s="95" t="s">
        <v>18</v>
      </c>
      <c r="F5" s="95">
        <v>3</v>
      </c>
      <c r="G5" s="95" t="s">
        <v>19</v>
      </c>
      <c r="H5" s="95" t="s">
        <v>20</v>
      </c>
      <c r="I5" s="95">
        <v>6</v>
      </c>
      <c r="J5" s="97">
        <v>7</v>
      </c>
    </row>
    <row r="6" s="44" customFormat="1" ht="21.95" customHeight="1" spans="1:10">
      <c r="A6" s="60" t="s">
        <v>21</v>
      </c>
      <c r="B6" s="48" t="s">
        <v>22</v>
      </c>
      <c r="C6" s="48" t="s">
        <v>23</v>
      </c>
      <c r="D6" s="48" t="s">
        <v>24</v>
      </c>
      <c r="E6" s="50">
        <f>D6*0.25</f>
        <v>38.625</v>
      </c>
      <c r="F6" s="50">
        <v>83</v>
      </c>
      <c r="G6" s="50">
        <f>F6*0.5</f>
        <v>41.5</v>
      </c>
      <c r="H6" s="50">
        <f>E6+G6</f>
        <v>80.125</v>
      </c>
      <c r="I6" s="85">
        <f>RANK(H6,H$6:H$19)</f>
        <v>1</v>
      </c>
      <c r="J6" s="86" t="s">
        <v>25</v>
      </c>
    </row>
    <row r="7" s="44" customFormat="1" ht="21.95" customHeight="1" spans="1:10">
      <c r="A7" s="60" t="s">
        <v>21</v>
      </c>
      <c r="B7" s="48" t="s">
        <v>26</v>
      </c>
      <c r="C7" s="48" t="s">
        <v>27</v>
      </c>
      <c r="D7" s="48" t="s">
        <v>28</v>
      </c>
      <c r="E7" s="50">
        <f t="shared" ref="E7:E19" si="0">D7*0.25</f>
        <v>37.875</v>
      </c>
      <c r="F7" s="50">
        <v>83.4</v>
      </c>
      <c r="G7" s="50">
        <f t="shared" ref="G7:G19" si="1">F7*0.5</f>
        <v>41.7</v>
      </c>
      <c r="H7" s="50">
        <f t="shared" ref="H7:H19" si="2">E7+G7</f>
        <v>79.575</v>
      </c>
      <c r="I7" s="85">
        <f t="shared" ref="I7:I19" si="3">RANK(H7,H$6:H$19)</f>
        <v>2</v>
      </c>
      <c r="J7" s="86" t="s">
        <v>25</v>
      </c>
    </row>
    <row r="8" s="44" customFormat="1" ht="21.95" customHeight="1" spans="1:10">
      <c r="A8" s="60" t="s">
        <v>21</v>
      </c>
      <c r="B8" s="48" t="s">
        <v>29</v>
      </c>
      <c r="C8" s="48" t="s">
        <v>30</v>
      </c>
      <c r="D8" s="48" t="s">
        <v>31</v>
      </c>
      <c r="E8" s="50">
        <f t="shared" si="0"/>
        <v>34.5</v>
      </c>
      <c r="F8" s="50">
        <v>86.6</v>
      </c>
      <c r="G8" s="50">
        <f t="shared" si="1"/>
        <v>43.3</v>
      </c>
      <c r="H8" s="50">
        <f t="shared" si="2"/>
        <v>77.8</v>
      </c>
      <c r="I8" s="85">
        <f t="shared" si="3"/>
        <v>3</v>
      </c>
      <c r="J8" s="86" t="s">
        <v>25</v>
      </c>
    </row>
    <row r="9" s="44" customFormat="1" ht="21.95" customHeight="1" spans="1:10">
      <c r="A9" s="60" t="s">
        <v>21</v>
      </c>
      <c r="B9" s="48" t="s">
        <v>32</v>
      </c>
      <c r="C9" s="48" t="s">
        <v>33</v>
      </c>
      <c r="D9" s="48" t="s">
        <v>34</v>
      </c>
      <c r="E9" s="50">
        <f t="shared" si="0"/>
        <v>35.75</v>
      </c>
      <c r="F9" s="50">
        <v>84</v>
      </c>
      <c r="G9" s="50">
        <f t="shared" si="1"/>
        <v>42</v>
      </c>
      <c r="H9" s="50">
        <f t="shared" si="2"/>
        <v>77.75</v>
      </c>
      <c r="I9" s="85">
        <f t="shared" si="3"/>
        <v>4</v>
      </c>
      <c r="J9" s="86" t="s">
        <v>25</v>
      </c>
    </row>
    <row r="10" s="44" customFormat="1" ht="21.95" customHeight="1" spans="1:10">
      <c r="A10" s="60" t="s">
        <v>21</v>
      </c>
      <c r="B10" s="48" t="s">
        <v>35</v>
      </c>
      <c r="C10" s="48" t="s">
        <v>36</v>
      </c>
      <c r="D10" s="48" t="s">
        <v>37</v>
      </c>
      <c r="E10" s="50">
        <f t="shared" si="0"/>
        <v>36.75</v>
      </c>
      <c r="F10" s="50">
        <v>81.2</v>
      </c>
      <c r="G10" s="50">
        <f t="shared" si="1"/>
        <v>40.6</v>
      </c>
      <c r="H10" s="50">
        <f t="shared" si="2"/>
        <v>77.35</v>
      </c>
      <c r="I10" s="85">
        <f t="shared" si="3"/>
        <v>5</v>
      </c>
      <c r="J10" s="86" t="s">
        <v>25</v>
      </c>
    </row>
    <row r="11" s="44" customFormat="1" ht="21.95" customHeight="1" spans="1:10">
      <c r="A11" s="60" t="s">
        <v>21</v>
      </c>
      <c r="B11" s="48" t="s">
        <v>38</v>
      </c>
      <c r="C11" s="48" t="s">
        <v>39</v>
      </c>
      <c r="D11" s="48" t="s">
        <v>40</v>
      </c>
      <c r="E11" s="50">
        <f t="shared" si="0"/>
        <v>36.5</v>
      </c>
      <c r="F11" s="50">
        <v>81</v>
      </c>
      <c r="G11" s="50">
        <f t="shared" si="1"/>
        <v>40.5</v>
      </c>
      <c r="H11" s="50">
        <f t="shared" si="2"/>
        <v>77</v>
      </c>
      <c r="I11" s="85">
        <f t="shared" si="3"/>
        <v>6</v>
      </c>
      <c r="J11" s="86" t="s">
        <v>25</v>
      </c>
    </row>
    <row r="12" s="44" customFormat="1" ht="21.95" customHeight="1" spans="1:10">
      <c r="A12" s="60" t="s">
        <v>21</v>
      </c>
      <c r="B12" s="48" t="s">
        <v>41</v>
      </c>
      <c r="C12" s="48" t="s">
        <v>42</v>
      </c>
      <c r="D12" s="48" t="s">
        <v>43</v>
      </c>
      <c r="E12" s="50">
        <f t="shared" si="0"/>
        <v>33.75</v>
      </c>
      <c r="F12" s="50">
        <v>82</v>
      </c>
      <c r="G12" s="50">
        <f t="shared" si="1"/>
        <v>41</v>
      </c>
      <c r="H12" s="50">
        <f t="shared" si="2"/>
        <v>74.75</v>
      </c>
      <c r="I12" s="85">
        <f t="shared" si="3"/>
        <v>7</v>
      </c>
      <c r="J12" s="86" t="s">
        <v>25</v>
      </c>
    </row>
    <row r="13" s="44" customFormat="1" ht="21.95" customHeight="1" spans="1:10">
      <c r="A13" s="60" t="s">
        <v>21</v>
      </c>
      <c r="B13" s="48" t="s">
        <v>44</v>
      </c>
      <c r="C13" s="48" t="s">
        <v>45</v>
      </c>
      <c r="D13" s="48" t="s">
        <v>46</v>
      </c>
      <c r="E13" s="50">
        <f t="shared" si="0"/>
        <v>31.625</v>
      </c>
      <c r="F13" s="50">
        <v>79.6</v>
      </c>
      <c r="G13" s="50">
        <f t="shared" si="1"/>
        <v>39.8</v>
      </c>
      <c r="H13" s="50">
        <f t="shared" si="2"/>
        <v>71.425</v>
      </c>
      <c r="I13" s="85">
        <f t="shared" si="3"/>
        <v>8</v>
      </c>
      <c r="J13" s="86" t="s">
        <v>25</v>
      </c>
    </row>
    <row r="14" s="44" customFormat="1" ht="21.95" customHeight="1" spans="1:10">
      <c r="A14" s="60" t="s">
        <v>21</v>
      </c>
      <c r="B14" s="48" t="s">
        <v>47</v>
      </c>
      <c r="C14" s="48" t="s">
        <v>48</v>
      </c>
      <c r="D14" s="48" t="s">
        <v>49</v>
      </c>
      <c r="E14" s="50">
        <f t="shared" si="0"/>
        <v>30.875</v>
      </c>
      <c r="F14" s="50">
        <v>80.4</v>
      </c>
      <c r="G14" s="50">
        <f t="shared" si="1"/>
        <v>40.2</v>
      </c>
      <c r="H14" s="50">
        <f t="shared" si="2"/>
        <v>71.075</v>
      </c>
      <c r="I14" s="85">
        <f t="shared" si="3"/>
        <v>9</v>
      </c>
      <c r="J14" s="86" t="s">
        <v>25</v>
      </c>
    </row>
    <row r="15" s="44" customFormat="1" ht="21.95" customHeight="1" spans="1:10">
      <c r="A15" s="60" t="s">
        <v>21</v>
      </c>
      <c r="B15" s="48" t="s">
        <v>50</v>
      </c>
      <c r="C15" s="48" t="s">
        <v>51</v>
      </c>
      <c r="D15" s="48" t="s">
        <v>52</v>
      </c>
      <c r="E15" s="50">
        <f t="shared" si="0"/>
        <v>30.25</v>
      </c>
      <c r="F15" s="50">
        <v>81.6</v>
      </c>
      <c r="G15" s="50">
        <f t="shared" si="1"/>
        <v>40.8</v>
      </c>
      <c r="H15" s="50">
        <f t="shared" si="2"/>
        <v>71.05</v>
      </c>
      <c r="I15" s="85">
        <f t="shared" si="3"/>
        <v>10</v>
      </c>
      <c r="J15" s="86" t="s">
        <v>25</v>
      </c>
    </row>
    <row r="16" s="44" customFormat="1" ht="21.95" customHeight="1" spans="1:10">
      <c r="A16" s="60" t="s">
        <v>21</v>
      </c>
      <c r="B16" s="48" t="s">
        <v>53</v>
      </c>
      <c r="C16" s="48" t="s">
        <v>54</v>
      </c>
      <c r="D16" s="48" t="s">
        <v>55</v>
      </c>
      <c r="E16" s="50">
        <f t="shared" si="0"/>
        <v>28.75</v>
      </c>
      <c r="F16" s="50">
        <v>82</v>
      </c>
      <c r="G16" s="50">
        <f t="shared" si="1"/>
        <v>41</v>
      </c>
      <c r="H16" s="50">
        <f t="shared" si="2"/>
        <v>69.75</v>
      </c>
      <c r="I16" s="85">
        <f t="shared" si="3"/>
        <v>11</v>
      </c>
      <c r="J16" s="86" t="s">
        <v>25</v>
      </c>
    </row>
    <row r="17" s="44" customFormat="1" ht="21.95" customHeight="1" spans="1:10">
      <c r="A17" s="60" t="s">
        <v>21</v>
      </c>
      <c r="B17" s="48" t="s">
        <v>56</v>
      </c>
      <c r="C17" s="48" t="s">
        <v>57</v>
      </c>
      <c r="D17" s="48" t="s">
        <v>58</v>
      </c>
      <c r="E17" s="50">
        <f t="shared" si="0"/>
        <v>25</v>
      </c>
      <c r="F17" s="50">
        <v>81.8</v>
      </c>
      <c r="G17" s="50">
        <f t="shared" si="1"/>
        <v>40.9</v>
      </c>
      <c r="H17" s="50">
        <f t="shared" si="2"/>
        <v>65.9</v>
      </c>
      <c r="I17" s="85">
        <f t="shared" si="3"/>
        <v>12</v>
      </c>
      <c r="J17" s="86"/>
    </row>
    <row r="18" s="44" customFormat="1" ht="21.95" customHeight="1" spans="1:10">
      <c r="A18" s="60" t="s">
        <v>21</v>
      </c>
      <c r="B18" s="48" t="s">
        <v>59</v>
      </c>
      <c r="C18" s="48" t="s">
        <v>60</v>
      </c>
      <c r="D18" s="48" t="s">
        <v>61</v>
      </c>
      <c r="E18" s="50">
        <f t="shared" si="0"/>
        <v>23</v>
      </c>
      <c r="F18" s="83">
        <v>79.6</v>
      </c>
      <c r="G18" s="50">
        <f t="shared" si="1"/>
        <v>39.8</v>
      </c>
      <c r="H18" s="50">
        <f t="shared" si="2"/>
        <v>62.8</v>
      </c>
      <c r="I18" s="85">
        <f t="shared" si="3"/>
        <v>13</v>
      </c>
      <c r="J18" s="109"/>
    </row>
    <row r="19" s="44" customFormat="1" ht="21.95" customHeight="1" spans="1:10">
      <c r="A19" s="61" t="s">
        <v>21</v>
      </c>
      <c r="B19" s="52" t="s">
        <v>62</v>
      </c>
      <c r="C19" s="52" t="s">
        <v>63</v>
      </c>
      <c r="D19" s="52" t="s">
        <v>64</v>
      </c>
      <c r="E19" s="54">
        <f t="shared" si="0"/>
        <v>25.25</v>
      </c>
      <c r="F19" s="84">
        <v>0</v>
      </c>
      <c r="G19" s="54">
        <f t="shared" si="1"/>
        <v>0</v>
      </c>
      <c r="H19" s="54">
        <f t="shared" si="2"/>
        <v>25.25</v>
      </c>
      <c r="I19" s="110">
        <f t="shared" si="3"/>
        <v>14</v>
      </c>
      <c r="J19" s="110" t="s">
        <v>65</v>
      </c>
    </row>
    <row r="20" s="45" customFormat="1" ht="18.75" spans="1:6">
      <c r="A20" s="45" t="s">
        <v>66</v>
      </c>
      <c r="D20" s="45" t="s">
        <v>67</v>
      </c>
      <c r="F20" s="45" t="s">
        <v>68</v>
      </c>
    </row>
    <row r="21" s="45" customFormat="1" ht="21" customHeight="1" spans="1:6">
      <c r="A21" s="45" t="s">
        <v>69</v>
      </c>
      <c r="F21" s="45" t="s">
        <v>70</v>
      </c>
    </row>
    <row r="22" ht="18.75" spans="1:8">
      <c r="A22" s="45"/>
      <c r="B22" s="45"/>
      <c r="C22" s="45"/>
      <c r="D22" s="45"/>
      <c r="E22" s="55" t="s">
        <v>71</v>
      </c>
      <c r="F22" s="55"/>
      <c r="G22" s="55"/>
      <c r="H22" s="55"/>
    </row>
  </sheetData>
  <sortState ref="A6:J19">
    <sortCondition ref="H6:H19" descending="1"/>
  </sortState>
  <mergeCells count="5">
    <mergeCell ref="A1:J1"/>
    <mergeCell ref="A2:J2"/>
    <mergeCell ref="A3:C3"/>
    <mergeCell ref="F3:G3"/>
    <mergeCell ref="E22:H22"/>
  </mergeCells>
  <printOptions horizontalCentered="1" verticalCentered="1"/>
  <pageMargins left="0.707638888888889" right="0.707638888888889" top="0.497916667" bottom="0.497916667" header="0.313888888888889" footer="0.313888888888889"/>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opLeftCell="A7" workbookViewId="0">
      <selection activeCell="K11" sqref="K11"/>
    </sheetView>
  </sheetViews>
  <sheetFormatPr defaultColWidth="9" defaultRowHeight="13.5"/>
  <cols>
    <col min="3" max="3" width="22.25" customWidth="1"/>
    <col min="5" max="5" width="19.875" customWidth="1"/>
    <col min="6" max="6" width="11" customWidth="1"/>
    <col min="7" max="7" width="14.625" customWidth="1"/>
    <col min="8" max="8" width="11.875" customWidth="1"/>
    <col min="9" max="9" width="8.625" customWidth="1"/>
    <col min="10" max="10" width="15.5" customWidth="1"/>
  </cols>
  <sheetData>
    <row r="1" s="1" customFormat="1" ht="27.75" customHeight="1" spans="1:10">
      <c r="A1" s="6" t="s">
        <v>255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67" t="s">
        <v>256</v>
      </c>
      <c r="B3" s="67"/>
      <c r="C3" s="67"/>
      <c r="D3" s="9" t="s">
        <v>257</v>
      </c>
      <c r="E3" s="9"/>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13" t="s">
        <v>15</v>
      </c>
      <c r="B5" s="14" t="s">
        <v>16</v>
      </c>
      <c r="C5" s="10" t="s">
        <v>17</v>
      </c>
      <c r="D5" s="14">
        <v>1</v>
      </c>
      <c r="E5" s="14" t="s">
        <v>229</v>
      </c>
      <c r="F5" s="14">
        <v>3</v>
      </c>
      <c r="G5" s="14" t="s">
        <v>230</v>
      </c>
      <c r="H5" s="14" t="s">
        <v>20</v>
      </c>
      <c r="I5" s="14">
        <v>6</v>
      </c>
      <c r="J5" s="35">
        <v>7</v>
      </c>
    </row>
    <row r="6" s="2" customFormat="1" ht="32.1" customHeight="1" spans="1:10">
      <c r="A6" s="13" t="s">
        <v>231</v>
      </c>
      <c r="B6" s="27" t="s">
        <v>258</v>
      </c>
      <c r="C6" s="27" t="s">
        <v>259</v>
      </c>
      <c r="D6" s="27" t="s">
        <v>260</v>
      </c>
      <c r="E6" s="16">
        <f t="shared" ref="E6:E11" si="0">D6*0.2</f>
        <v>32.3</v>
      </c>
      <c r="F6" s="16">
        <v>80.92</v>
      </c>
      <c r="G6" s="16">
        <f t="shared" ref="G6:G11" si="1">F6*0.6</f>
        <v>48.552</v>
      </c>
      <c r="H6" s="16">
        <f t="shared" ref="H6:H11" si="2">E6+G6</f>
        <v>80.852</v>
      </c>
      <c r="I6" s="14">
        <f t="shared" ref="I6:I11" si="3">RANK(H6,$H$6:$H$11)</f>
        <v>1</v>
      </c>
      <c r="J6" s="35" t="s">
        <v>25</v>
      </c>
    </row>
    <row r="7" s="2" customFormat="1" ht="32.1" customHeight="1" spans="1:10">
      <c r="A7" s="13" t="s">
        <v>231</v>
      </c>
      <c r="B7" s="27" t="s">
        <v>261</v>
      </c>
      <c r="C7" s="27" t="s">
        <v>262</v>
      </c>
      <c r="D7" s="27" t="s">
        <v>263</v>
      </c>
      <c r="E7" s="16">
        <f t="shared" si="0"/>
        <v>28.5</v>
      </c>
      <c r="F7" s="16">
        <v>78.6</v>
      </c>
      <c r="G7" s="16">
        <f t="shared" si="1"/>
        <v>47.16</v>
      </c>
      <c r="H7" s="16">
        <f t="shared" si="2"/>
        <v>75.66</v>
      </c>
      <c r="I7" s="14">
        <f t="shared" si="3"/>
        <v>2</v>
      </c>
      <c r="J7" s="35" t="s">
        <v>25</v>
      </c>
    </row>
    <row r="8" s="2" customFormat="1" ht="32.1" customHeight="1" spans="1:10">
      <c r="A8" s="13" t="s">
        <v>231</v>
      </c>
      <c r="B8" s="27" t="s">
        <v>264</v>
      </c>
      <c r="C8" s="27" t="s">
        <v>265</v>
      </c>
      <c r="D8" s="27" t="s">
        <v>266</v>
      </c>
      <c r="E8" s="16">
        <f t="shared" si="0"/>
        <v>26.1</v>
      </c>
      <c r="F8" s="16">
        <v>78.8</v>
      </c>
      <c r="G8" s="16">
        <f t="shared" si="1"/>
        <v>47.28</v>
      </c>
      <c r="H8" s="16">
        <f t="shared" si="2"/>
        <v>73.38</v>
      </c>
      <c r="I8" s="14">
        <f t="shared" si="3"/>
        <v>3</v>
      </c>
      <c r="J8" s="35"/>
    </row>
    <row r="9" s="2" customFormat="1" ht="32.1" customHeight="1" spans="1:10">
      <c r="A9" s="13" t="s">
        <v>231</v>
      </c>
      <c r="B9" s="27" t="s">
        <v>267</v>
      </c>
      <c r="C9" s="27" t="s">
        <v>268</v>
      </c>
      <c r="D9" s="27" t="s">
        <v>269</v>
      </c>
      <c r="E9" s="16">
        <f t="shared" si="0"/>
        <v>26.6</v>
      </c>
      <c r="F9" s="16">
        <v>77.04</v>
      </c>
      <c r="G9" s="16">
        <f t="shared" si="1"/>
        <v>46.224</v>
      </c>
      <c r="H9" s="16">
        <f t="shared" si="2"/>
        <v>72.824</v>
      </c>
      <c r="I9" s="14">
        <f t="shared" si="3"/>
        <v>4</v>
      </c>
      <c r="J9" s="35"/>
    </row>
    <row r="10" s="4" customFormat="1" ht="32.1" customHeight="1" spans="1:10">
      <c r="A10" s="13" t="s">
        <v>231</v>
      </c>
      <c r="B10" s="27" t="s">
        <v>270</v>
      </c>
      <c r="C10" s="27" t="s">
        <v>271</v>
      </c>
      <c r="D10" s="27" t="s">
        <v>186</v>
      </c>
      <c r="E10" s="16">
        <f t="shared" si="0"/>
        <v>16.2</v>
      </c>
      <c r="F10" s="28">
        <v>74.6</v>
      </c>
      <c r="G10" s="28">
        <f t="shared" si="1"/>
        <v>44.76</v>
      </c>
      <c r="H10" s="28">
        <f t="shared" si="2"/>
        <v>60.96</v>
      </c>
      <c r="I10" s="14">
        <f t="shared" si="3"/>
        <v>5</v>
      </c>
      <c r="J10" s="32"/>
    </row>
    <row r="11" s="4" customFormat="1" ht="32.1" customHeight="1" spans="1:10">
      <c r="A11" s="18" t="s">
        <v>231</v>
      </c>
      <c r="B11" s="29" t="s">
        <v>272</v>
      </c>
      <c r="C11" s="29" t="s">
        <v>273</v>
      </c>
      <c r="D11" s="30" t="s">
        <v>274</v>
      </c>
      <c r="E11" s="20">
        <f t="shared" si="0"/>
        <v>24.3</v>
      </c>
      <c r="F11" s="31">
        <v>0</v>
      </c>
      <c r="G11" s="31">
        <f t="shared" si="1"/>
        <v>0</v>
      </c>
      <c r="H11" s="31">
        <f t="shared" si="2"/>
        <v>24.3</v>
      </c>
      <c r="I11" s="25">
        <f t="shared" si="3"/>
        <v>6</v>
      </c>
      <c r="J11" s="33" t="s">
        <v>122</v>
      </c>
    </row>
    <row r="12" customFormat="1"/>
    <row r="13" s="5" customFormat="1" ht="18.75" spans="1:6">
      <c r="A13" s="5" t="s">
        <v>66</v>
      </c>
      <c r="D13" s="5" t="s">
        <v>67</v>
      </c>
      <c r="F13" s="5" t="s">
        <v>68</v>
      </c>
    </row>
    <row r="14" s="5" customFormat="1" ht="18.75"/>
    <row r="15" s="5" customFormat="1" ht="18.75" spans="1:6">
      <c r="A15" s="5" t="s">
        <v>69</v>
      </c>
      <c r="F15" s="5" t="s">
        <v>70</v>
      </c>
    </row>
    <row r="16" s="5" customFormat="1" ht="18.75"/>
    <row r="17" s="5" customFormat="1" ht="21" customHeight="1" spans="5:8">
      <c r="E17" s="21" t="s">
        <v>71</v>
      </c>
      <c r="F17" s="21"/>
      <c r="G17" s="21"/>
      <c r="H17" s="21"/>
    </row>
  </sheetData>
  <mergeCells count="6">
    <mergeCell ref="A1:J1"/>
    <mergeCell ref="A2:J2"/>
    <mergeCell ref="A3:C3"/>
    <mergeCell ref="D3:E3"/>
    <mergeCell ref="H3:I3"/>
    <mergeCell ref="E17:H17"/>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opLeftCell="A4" workbookViewId="0">
      <selection activeCell="K11" sqref="K11"/>
    </sheetView>
  </sheetViews>
  <sheetFormatPr defaultColWidth="9" defaultRowHeight="13.5"/>
  <cols>
    <col min="3" max="3" width="22.875" customWidth="1"/>
    <col min="4" max="4" width="12.625" customWidth="1"/>
    <col min="5" max="5" width="18.75" customWidth="1"/>
    <col min="6" max="6" width="13.375" customWidth="1"/>
    <col min="7" max="7" width="13.5" customWidth="1"/>
    <col min="8" max="8" width="9.25"/>
    <col min="10" max="10" width="15.375" customWidth="1"/>
  </cols>
  <sheetData>
    <row r="1" s="1" customFormat="1" ht="27.75" customHeight="1" spans="1:10">
      <c r="A1" s="6" t="s">
        <v>275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276</v>
      </c>
      <c r="B3" s="8"/>
      <c r="C3" s="8"/>
      <c r="D3" s="10" t="s">
        <v>196</v>
      </c>
      <c r="E3" s="10"/>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47" t="s">
        <v>15</v>
      </c>
      <c r="B5" s="38" t="s">
        <v>16</v>
      </c>
      <c r="C5" s="38" t="s">
        <v>17</v>
      </c>
      <c r="D5" s="38">
        <v>1</v>
      </c>
      <c r="E5" s="38" t="s">
        <v>18</v>
      </c>
      <c r="F5" s="38">
        <v>3</v>
      </c>
      <c r="G5" s="38" t="s">
        <v>19</v>
      </c>
      <c r="H5" s="38" t="s">
        <v>20</v>
      </c>
      <c r="I5" s="38">
        <v>6</v>
      </c>
      <c r="J5" s="35">
        <v>7</v>
      </c>
    </row>
    <row r="6" s="2" customFormat="1" ht="37.5" customHeight="1" spans="1:10">
      <c r="A6" s="47" t="s">
        <v>128</v>
      </c>
      <c r="B6" s="15" t="s">
        <v>277</v>
      </c>
      <c r="C6" s="15" t="s">
        <v>278</v>
      </c>
      <c r="D6" s="15" t="s">
        <v>279</v>
      </c>
      <c r="E6" s="34">
        <f t="shared" ref="E6:E8" si="0">D6*0.25</f>
        <v>37.375</v>
      </c>
      <c r="F6" s="34">
        <v>93.16</v>
      </c>
      <c r="G6" s="34">
        <f t="shared" ref="G6:G8" si="1">F6*0.5</f>
        <v>46.58</v>
      </c>
      <c r="H6" s="34">
        <f t="shared" ref="H6:H8" si="2">E6+G6</f>
        <v>83.955</v>
      </c>
      <c r="I6" s="38">
        <v>1</v>
      </c>
      <c r="J6" s="35" t="s">
        <v>25</v>
      </c>
    </row>
    <row r="7" s="2" customFormat="1" ht="37.5" customHeight="1" spans="1:10">
      <c r="A7" s="47" t="s">
        <v>128</v>
      </c>
      <c r="B7" s="15" t="s">
        <v>280</v>
      </c>
      <c r="C7" s="15" t="s">
        <v>281</v>
      </c>
      <c r="D7" s="15" t="s">
        <v>282</v>
      </c>
      <c r="E7" s="34">
        <f t="shared" si="0"/>
        <v>28.375</v>
      </c>
      <c r="F7" s="34">
        <v>92.24</v>
      </c>
      <c r="G7" s="34">
        <f t="shared" si="1"/>
        <v>46.12</v>
      </c>
      <c r="H7" s="34">
        <f t="shared" si="2"/>
        <v>74.495</v>
      </c>
      <c r="I7" s="38">
        <v>2</v>
      </c>
      <c r="J7" s="35" t="s">
        <v>25</v>
      </c>
    </row>
    <row r="8" s="4" customFormat="1" ht="39" customHeight="1" spans="1:10">
      <c r="A8" s="18" t="s">
        <v>128</v>
      </c>
      <c r="B8" s="19" t="s">
        <v>283</v>
      </c>
      <c r="C8" s="19" t="s">
        <v>284</v>
      </c>
      <c r="D8" s="19" t="s">
        <v>285</v>
      </c>
      <c r="E8" s="20">
        <f t="shared" si="0"/>
        <v>22.5</v>
      </c>
      <c r="F8" s="64">
        <v>0</v>
      </c>
      <c r="G8" s="64">
        <f t="shared" si="1"/>
        <v>0</v>
      </c>
      <c r="H8" s="64">
        <f t="shared" si="2"/>
        <v>22.5</v>
      </c>
      <c r="I8" s="65">
        <v>3</v>
      </c>
      <c r="J8" s="66" t="s">
        <v>122</v>
      </c>
    </row>
    <row r="9" customFormat="1"/>
    <row r="10" customFormat="1"/>
    <row r="11" s="5" customFormat="1" ht="18.75" spans="1:6">
      <c r="A11" s="5" t="s">
        <v>66</v>
      </c>
      <c r="D11" s="5" t="s">
        <v>67</v>
      </c>
      <c r="F11" s="5" t="s">
        <v>68</v>
      </c>
    </row>
    <row r="12" s="5" customFormat="1" ht="18.75"/>
    <row r="13" s="5" customFormat="1" ht="18.75" spans="1:6">
      <c r="A13" s="5" t="s">
        <v>69</v>
      </c>
      <c r="F13" s="5" t="s">
        <v>70</v>
      </c>
    </row>
    <row r="14" s="5" customFormat="1" ht="18.75"/>
    <row r="15" s="5" customFormat="1" ht="18.75"/>
    <row r="16" s="5" customFormat="1" ht="21" customHeight="1" spans="5:8">
      <c r="E16" s="21" t="s">
        <v>71</v>
      </c>
      <c r="F16" s="21"/>
      <c r="G16" s="21"/>
      <c r="H16" s="21"/>
    </row>
  </sheetData>
  <mergeCells count="6">
    <mergeCell ref="A1:J1"/>
    <mergeCell ref="A2:J2"/>
    <mergeCell ref="A3:C3"/>
    <mergeCell ref="D3:E3"/>
    <mergeCell ref="H3:I3"/>
    <mergeCell ref="E16:H16"/>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opLeftCell="A25" workbookViewId="0">
      <selection activeCell="I23" sqref="I23:I29"/>
    </sheetView>
  </sheetViews>
  <sheetFormatPr defaultColWidth="9" defaultRowHeight="13.5"/>
  <cols>
    <col min="1" max="1" width="11.125" customWidth="1"/>
    <col min="3" max="3" width="23.875" customWidth="1"/>
    <col min="4" max="4" width="10.5" customWidth="1"/>
    <col min="5" max="5" width="16.5" customWidth="1"/>
    <col min="6" max="6" width="12.375" customWidth="1"/>
    <col min="7" max="7" width="14.375" customWidth="1"/>
    <col min="8" max="8" width="12" customWidth="1"/>
    <col min="9" max="9" width="6.25" style="46" customWidth="1"/>
    <col min="10" max="10" width="9.75" customWidth="1"/>
  </cols>
  <sheetData>
    <row r="1" s="1" customFormat="1" ht="27.75" customHeight="1" spans="1:10">
      <c r="A1" s="6" t="s">
        <v>286</v>
      </c>
      <c r="B1" s="6"/>
      <c r="C1" s="6"/>
      <c r="D1" s="6"/>
      <c r="E1" s="6"/>
      <c r="F1" s="6"/>
      <c r="G1" s="6"/>
      <c r="H1" s="6"/>
      <c r="I1" s="6"/>
      <c r="J1" s="6"/>
    </row>
    <row r="2" s="2" customFormat="1" ht="36.75" customHeight="1" spans="1:10">
      <c r="A2" s="7" t="s">
        <v>1</v>
      </c>
      <c r="B2" s="7"/>
      <c r="C2" s="7"/>
      <c r="D2" s="7"/>
      <c r="E2" s="7"/>
      <c r="F2" s="7"/>
      <c r="G2" s="7"/>
      <c r="H2" s="7"/>
      <c r="I2" s="7"/>
      <c r="J2" s="7"/>
    </row>
    <row r="3" s="3" customFormat="1" ht="24.75" customHeight="1" spans="1:10">
      <c r="A3" s="8" t="s">
        <v>287</v>
      </c>
      <c r="B3" s="8"/>
      <c r="C3" s="8"/>
      <c r="D3" s="10" t="s">
        <v>288</v>
      </c>
      <c r="E3" s="10"/>
      <c r="F3" s="10" t="s">
        <v>289</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23.25" customHeight="1" spans="1:10">
      <c r="A5" s="47" t="s">
        <v>15</v>
      </c>
      <c r="B5" s="38" t="s">
        <v>16</v>
      </c>
      <c r="C5" s="38" t="s">
        <v>17</v>
      </c>
      <c r="D5" s="38">
        <v>1</v>
      </c>
      <c r="E5" s="38" t="s">
        <v>18</v>
      </c>
      <c r="F5" s="38">
        <v>3</v>
      </c>
      <c r="G5" s="38" t="s">
        <v>19</v>
      </c>
      <c r="H5" s="38" t="s">
        <v>20</v>
      </c>
      <c r="I5" s="38">
        <v>6</v>
      </c>
      <c r="J5" s="35">
        <v>7</v>
      </c>
    </row>
    <row r="6" s="44" customFormat="1" ht="21.95" customHeight="1" spans="1:10">
      <c r="A6" s="60" t="s">
        <v>290</v>
      </c>
      <c r="B6" s="48" t="s">
        <v>291</v>
      </c>
      <c r="C6" s="48" t="s">
        <v>292</v>
      </c>
      <c r="D6" s="48" t="s">
        <v>293</v>
      </c>
      <c r="E6" s="50">
        <f t="shared" ref="E6:E41" si="0">D6*0.25</f>
        <v>40.25</v>
      </c>
      <c r="F6" s="50">
        <v>87.7</v>
      </c>
      <c r="G6" s="50">
        <f t="shared" ref="G6:G41" si="1">F6*0.5</f>
        <v>43.85</v>
      </c>
      <c r="H6" s="50">
        <f t="shared" ref="H6:H41" si="2">E6+G6</f>
        <v>84.1</v>
      </c>
      <c r="I6" s="62">
        <v>1</v>
      </c>
      <c r="J6" s="57" t="s">
        <v>25</v>
      </c>
    </row>
    <row r="7" s="44" customFormat="1" ht="21.95" customHeight="1" spans="1:10">
      <c r="A7" s="60" t="s">
        <v>290</v>
      </c>
      <c r="B7" s="48" t="s">
        <v>294</v>
      </c>
      <c r="C7" s="48" t="s">
        <v>295</v>
      </c>
      <c r="D7" s="48" t="s">
        <v>296</v>
      </c>
      <c r="E7" s="50">
        <f t="shared" si="0"/>
        <v>38</v>
      </c>
      <c r="F7" s="50">
        <v>90.94</v>
      </c>
      <c r="G7" s="50">
        <f t="shared" si="1"/>
        <v>45.47</v>
      </c>
      <c r="H7" s="50">
        <f t="shared" si="2"/>
        <v>83.47</v>
      </c>
      <c r="I7" s="62">
        <v>2</v>
      </c>
      <c r="J7" s="57" t="s">
        <v>25</v>
      </c>
    </row>
    <row r="8" s="44" customFormat="1" ht="21.95" customHeight="1" spans="1:10">
      <c r="A8" s="60" t="s">
        <v>290</v>
      </c>
      <c r="B8" s="48" t="s">
        <v>297</v>
      </c>
      <c r="C8" s="48" t="s">
        <v>298</v>
      </c>
      <c r="D8" s="48" t="s">
        <v>79</v>
      </c>
      <c r="E8" s="50">
        <f t="shared" si="0"/>
        <v>40</v>
      </c>
      <c r="F8" s="50">
        <v>86.58</v>
      </c>
      <c r="G8" s="50">
        <f t="shared" si="1"/>
        <v>43.29</v>
      </c>
      <c r="H8" s="50">
        <f t="shared" si="2"/>
        <v>83.29</v>
      </c>
      <c r="I8" s="62">
        <v>3</v>
      </c>
      <c r="J8" s="57" t="s">
        <v>25</v>
      </c>
    </row>
    <row r="9" s="44" customFormat="1" ht="21.95" customHeight="1" spans="1:10">
      <c r="A9" s="60" t="s">
        <v>290</v>
      </c>
      <c r="B9" s="48" t="s">
        <v>299</v>
      </c>
      <c r="C9" s="48" t="s">
        <v>300</v>
      </c>
      <c r="D9" s="48" t="s">
        <v>301</v>
      </c>
      <c r="E9" s="50">
        <f t="shared" si="0"/>
        <v>38.25</v>
      </c>
      <c r="F9" s="50">
        <v>89.1</v>
      </c>
      <c r="G9" s="50">
        <f t="shared" si="1"/>
        <v>44.55</v>
      </c>
      <c r="H9" s="50">
        <f t="shared" si="2"/>
        <v>82.8</v>
      </c>
      <c r="I9" s="62">
        <v>4</v>
      </c>
      <c r="J9" s="57" t="s">
        <v>25</v>
      </c>
    </row>
    <row r="10" s="44" customFormat="1" ht="21.95" customHeight="1" spans="1:10">
      <c r="A10" s="60" t="s">
        <v>290</v>
      </c>
      <c r="B10" s="48" t="s">
        <v>302</v>
      </c>
      <c r="C10" s="48" t="s">
        <v>303</v>
      </c>
      <c r="D10" s="48" t="s">
        <v>260</v>
      </c>
      <c r="E10" s="50">
        <f t="shared" si="0"/>
        <v>40.375</v>
      </c>
      <c r="F10" s="50">
        <v>84.7</v>
      </c>
      <c r="G10" s="50">
        <f t="shared" si="1"/>
        <v>42.35</v>
      </c>
      <c r="H10" s="50">
        <f t="shared" si="2"/>
        <v>82.725</v>
      </c>
      <c r="I10" s="62">
        <v>5</v>
      </c>
      <c r="J10" s="57" t="s">
        <v>25</v>
      </c>
    </row>
    <row r="11" s="44" customFormat="1" ht="21.95" customHeight="1" spans="1:10">
      <c r="A11" s="60" t="s">
        <v>290</v>
      </c>
      <c r="B11" s="48" t="s">
        <v>304</v>
      </c>
      <c r="C11" s="48" t="s">
        <v>305</v>
      </c>
      <c r="D11" s="48" t="s">
        <v>293</v>
      </c>
      <c r="E11" s="50">
        <f t="shared" si="0"/>
        <v>40.25</v>
      </c>
      <c r="F11" s="50">
        <v>84.52</v>
      </c>
      <c r="G11" s="50">
        <f t="shared" si="1"/>
        <v>42.26</v>
      </c>
      <c r="H11" s="50">
        <f t="shared" si="2"/>
        <v>82.51</v>
      </c>
      <c r="I11" s="62">
        <v>6</v>
      </c>
      <c r="J11" s="57" t="s">
        <v>25</v>
      </c>
    </row>
    <row r="12" s="44" customFormat="1" ht="21.95" customHeight="1" spans="1:10">
      <c r="A12" s="60" t="s">
        <v>290</v>
      </c>
      <c r="B12" s="48" t="s">
        <v>306</v>
      </c>
      <c r="C12" s="48" t="s">
        <v>307</v>
      </c>
      <c r="D12" s="48" t="s">
        <v>308</v>
      </c>
      <c r="E12" s="50">
        <f t="shared" si="0"/>
        <v>38.5</v>
      </c>
      <c r="F12" s="50">
        <v>87.7</v>
      </c>
      <c r="G12" s="50">
        <f t="shared" si="1"/>
        <v>43.85</v>
      </c>
      <c r="H12" s="50">
        <f t="shared" si="2"/>
        <v>82.35</v>
      </c>
      <c r="I12" s="62">
        <v>7</v>
      </c>
      <c r="J12" s="57" t="s">
        <v>25</v>
      </c>
    </row>
    <row r="13" s="44" customFormat="1" ht="21.95" customHeight="1" spans="1:10">
      <c r="A13" s="60" t="s">
        <v>290</v>
      </c>
      <c r="B13" s="48" t="s">
        <v>309</v>
      </c>
      <c r="C13" s="48" t="s">
        <v>310</v>
      </c>
      <c r="D13" s="48" t="s">
        <v>311</v>
      </c>
      <c r="E13" s="50">
        <f t="shared" si="0"/>
        <v>40.75</v>
      </c>
      <c r="F13" s="50">
        <v>83</v>
      </c>
      <c r="G13" s="50">
        <f t="shared" si="1"/>
        <v>41.5</v>
      </c>
      <c r="H13" s="50">
        <f t="shared" si="2"/>
        <v>82.25</v>
      </c>
      <c r="I13" s="62">
        <v>8</v>
      </c>
      <c r="J13" s="57" t="s">
        <v>25</v>
      </c>
    </row>
    <row r="14" s="44" customFormat="1" ht="21.95" customHeight="1" spans="1:10">
      <c r="A14" s="60" t="s">
        <v>290</v>
      </c>
      <c r="B14" s="48" t="s">
        <v>312</v>
      </c>
      <c r="C14" s="48" t="s">
        <v>313</v>
      </c>
      <c r="D14" s="48" t="s">
        <v>314</v>
      </c>
      <c r="E14" s="50">
        <f t="shared" si="0"/>
        <v>37.5</v>
      </c>
      <c r="F14" s="50">
        <v>89</v>
      </c>
      <c r="G14" s="50">
        <f t="shared" si="1"/>
        <v>44.5</v>
      </c>
      <c r="H14" s="50">
        <f t="shared" si="2"/>
        <v>82</v>
      </c>
      <c r="I14" s="62">
        <v>9</v>
      </c>
      <c r="J14" s="57" t="s">
        <v>25</v>
      </c>
    </row>
    <row r="15" s="44" customFormat="1" ht="21.95" customHeight="1" spans="1:10">
      <c r="A15" s="60" t="s">
        <v>290</v>
      </c>
      <c r="B15" s="48" t="s">
        <v>315</v>
      </c>
      <c r="C15" s="48" t="s">
        <v>316</v>
      </c>
      <c r="D15" s="48" t="s">
        <v>317</v>
      </c>
      <c r="E15" s="50">
        <f t="shared" si="0"/>
        <v>39.125</v>
      </c>
      <c r="F15" s="50">
        <v>85.68</v>
      </c>
      <c r="G15" s="50">
        <f t="shared" si="1"/>
        <v>42.84</v>
      </c>
      <c r="H15" s="50">
        <f t="shared" si="2"/>
        <v>81.965</v>
      </c>
      <c r="I15" s="62">
        <v>10</v>
      </c>
      <c r="J15" s="57" t="s">
        <v>25</v>
      </c>
    </row>
    <row r="16" s="44" customFormat="1" ht="21.95" customHeight="1" spans="1:10">
      <c r="A16" s="60" t="s">
        <v>290</v>
      </c>
      <c r="B16" s="48" t="s">
        <v>318</v>
      </c>
      <c r="C16" s="48" t="s">
        <v>319</v>
      </c>
      <c r="D16" s="48" t="s">
        <v>320</v>
      </c>
      <c r="E16" s="50">
        <f t="shared" si="0"/>
        <v>37.75</v>
      </c>
      <c r="F16" s="50">
        <v>87.7</v>
      </c>
      <c r="G16" s="50">
        <f t="shared" si="1"/>
        <v>43.85</v>
      </c>
      <c r="H16" s="50">
        <f t="shared" si="2"/>
        <v>81.6</v>
      </c>
      <c r="I16" s="62">
        <v>11</v>
      </c>
      <c r="J16" s="57" t="s">
        <v>25</v>
      </c>
    </row>
    <row r="17" s="44" customFormat="1" ht="21.95" customHeight="1" spans="1:10">
      <c r="A17" s="60" t="s">
        <v>290</v>
      </c>
      <c r="B17" s="48" t="s">
        <v>321</v>
      </c>
      <c r="C17" s="48" t="s">
        <v>322</v>
      </c>
      <c r="D17" s="48" t="s">
        <v>323</v>
      </c>
      <c r="E17" s="50">
        <f t="shared" si="0"/>
        <v>37</v>
      </c>
      <c r="F17" s="50">
        <v>88.9</v>
      </c>
      <c r="G17" s="50">
        <f t="shared" si="1"/>
        <v>44.45</v>
      </c>
      <c r="H17" s="50">
        <f t="shared" si="2"/>
        <v>81.45</v>
      </c>
      <c r="I17" s="62">
        <v>12</v>
      </c>
      <c r="J17" s="57" t="s">
        <v>25</v>
      </c>
    </row>
    <row r="18" s="44" customFormat="1" ht="21.95" customHeight="1" spans="1:10">
      <c r="A18" s="60" t="s">
        <v>290</v>
      </c>
      <c r="B18" s="48" t="s">
        <v>324</v>
      </c>
      <c r="C18" s="48" t="s">
        <v>325</v>
      </c>
      <c r="D18" s="48" t="s">
        <v>326</v>
      </c>
      <c r="E18" s="50">
        <f t="shared" si="0"/>
        <v>37.25</v>
      </c>
      <c r="F18" s="50">
        <v>88.26</v>
      </c>
      <c r="G18" s="50">
        <f t="shared" si="1"/>
        <v>44.13</v>
      </c>
      <c r="H18" s="50">
        <f t="shared" si="2"/>
        <v>81.38</v>
      </c>
      <c r="I18" s="62">
        <v>13</v>
      </c>
      <c r="J18" s="57" t="s">
        <v>25</v>
      </c>
    </row>
    <row r="19" s="44" customFormat="1" ht="21.95" customHeight="1" spans="1:10">
      <c r="A19" s="60" t="s">
        <v>290</v>
      </c>
      <c r="B19" s="48" t="s">
        <v>327</v>
      </c>
      <c r="C19" s="48" t="s">
        <v>328</v>
      </c>
      <c r="D19" s="48" t="s">
        <v>131</v>
      </c>
      <c r="E19" s="50">
        <f t="shared" si="0"/>
        <v>39</v>
      </c>
      <c r="F19" s="50">
        <v>84.24</v>
      </c>
      <c r="G19" s="50">
        <f t="shared" si="1"/>
        <v>42.12</v>
      </c>
      <c r="H19" s="50">
        <f t="shared" si="2"/>
        <v>81.12</v>
      </c>
      <c r="I19" s="62">
        <v>14</v>
      </c>
      <c r="J19" s="57" t="s">
        <v>25</v>
      </c>
    </row>
    <row r="20" s="44" customFormat="1" ht="21.95" customHeight="1" spans="1:10">
      <c r="A20" s="60" t="s">
        <v>290</v>
      </c>
      <c r="B20" s="48" t="s">
        <v>329</v>
      </c>
      <c r="C20" s="48" t="s">
        <v>330</v>
      </c>
      <c r="D20" s="48" t="s">
        <v>331</v>
      </c>
      <c r="E20" s="50">
        <f t="shared" si="0"/>
        <v>38.875</v>
      </c>
      <c r="F20" s="50">
        <v>84.44</v>
      </c>
      <c r="G20" s="50">
        <f t="shared" si="1"/>
        <v>42.22</v>
      </c>
      <c r="H20" s="50">
        <f t="shared" si="2"/>
        <v>81.095</v>
      </c>
      <c r="I20" s="62">
        <v>15</v>
      </c>
      <c r="J20" s="57" t="s">
        <v>25</v>
      </c>
    </row>
    <row r="21" s="44" customFormat="1" ht="21.95" customHeight="1" spans="1:10">
      <c r="A21" s="60" t="s">
        <v>290</v>
      </c>
      <c r="B21" s="48" t="s">
        <v>332</v>
      </c>
      <c r="C21" s="48" t="s">
        <v>333</v>
      </c>
      <c r="D21" s="48" t="s">
        <v>317</v>
      </c>
      <c r="E21" s="50">
        <f t="shared" si="0"/>
        <v>39.125</v>
      </c>
      <c r="F21" s="50">
        <v>83.92</v>
      </c>
      <c r="G21" s="50">
        <f t="shared" si="1"/>
        <v>41.96</v>
      </c>
      <c r="H21" s="50">
        <f t="shared" si="2"/>
        <v>81.085</v>
      </c>
      <c r="I21" s="62">
        <v>16</v>
      </c>
      <c r="J21" s="57" t="s">
        <v>25</v>
      </c>
    </row>
    <row r="22" s="44" customFormat="1" ht="21.95" customHeight="1" spans="1:10">
      <c r="A22" s="60" t="s">
        <v>290</v>
      </c>
      <c r="B22" s="48" t="s">
        <v>334</v>
      </c>
      <c r="C22" s="48" t="s">
        <v>335</v>
      </c>
      <c r="D22" s="48" t="s">
        <v>336</v>
      </c>
      <c r="E22" s="50">
        <f t="shared" si="0"/>
        <v>38.75</v>
      </c>
      <c r="F22" s="50">
        <v>84.5</v>
      </c>
      <c r="G22" s="50">
        <f t="shared" si="1"/>
        <v>42.25</v>
      </c>
      <c r="H22" s="50">
        <f t="shared" si="2"/>
        <v>81</v>
      </c>
      <c r="I22" s="62">
        <v>17</v>
      </c>
      <c r="J22" s="57" t="s">
        <v>25</v>
      </c>
    </row>
    <row r="23" s="44" customFormat="1" ht="21.95" customHeight="1" spans="1:10">
      <c r="A23" s="60" t="s">
        <v>290</v>
      </c>
      <c r="B23" s="48" t="s">
        <v>337</v>
      </c>
      <c r="C23" s="48" t="s">
        <v>338</v>
      </c>
      <c r="D23" s="48" t="s">
        <v>317</v>
      </c>
      <c r="E23" s="50">
        <f t="shared" si="0"/>
        <v>39.125</v>
      </c>
      <c r="F23" s="50">
        <v>83.62</v>
      </c>
      <c r="G23" s="50">
        <f t="shared" si="1"/>
        <v>41.81</v>
      </c>
      <c r="H23" s="50">
        <f t="shared" si="2"/>
        <v>80.935</v>
      </c>
      <c r="I23" s="62">
        <v>18</v>
      </c>
      <c r="J23" s="57" t="s">
        <v>25</v>
      </c>
    </row>
    <row r="24" s="44" customFormat="1" ht="21.95" customHeight="1" spans="1:10">
      <c r="A24" s="60" t="s">
        <v>290</v>
      </c>
      <c r="B24" s="48" t="s">
        <v>339</v>
      </c>
      <c r="C24" s="48" t="s">
        <v>340</v>
      </c>
      <c r="D24" s="48" t="s">
        <v>131</v>
      </c>
      <c r="E24" s="50">
        <f t="shared" si="0"/>
        <v>39</v>
      </c>
      <c r="F24" s="50">
        <v>83.64</v>
      </c>
      <c r="G24" s="50">
        <f t="shared" si="1"/>
        <v>41.82</v>
      </c>
      <c r="H24" s="50">
        <f t="shared" si="2"/>
        <v>80.82</v>
      </c>
      <c r="I24" s="62">
        <v>19</v>
      </c>
      <c r="J24" s="57" t="s">
        <v>25</v>
      </c>
    </row>
    <row r="25" s="44" customFormat="1" ht="21.95" customHeight="1" spans="1:10">
      <c r="A25" s="60" t="s">
        <v>290</v>
      </c>
      <c r="B25" s="48" t="s">
        <v>341</v>
      </c>
      <c r="C25" s="48" t="s">
        <v>342</v>
      </c>
      <c r="D25" s="48" t="s">
        <v>296</v>
      </c>
      <c r="E25" s="50">
        <f t="shared" si="0"/>
        <v>38</v>
      </c>
      <c r="F25" s="50">
        <v>84.4</v>
      </c>
      <c r="G25" s="50">
        <f t="shared" si="1"/>
        <v>42.2</v>
      </c>
      <c r="H25" s="50">
        <f t="shared" si="2"/>
        <v>80.2</v>
      </c>
      <c r="I25" s="62">
        <v>20</v>
      </c>
      <c r="J25" s="57" t="s">
        <v>25</v>
      </c>
    </row>
    <row r="26" s="44" customFormat="1" ht="21.95" customHeight="1" spans="1:10">
      <c r="A26" s="60" t="s">
        <v>290</v>
      </c>
      <c r="B26" s="48" t="s">
        <v>343</v>
      </c>
      <c r="C26" s="48" t="s">
        <v>344</v>
      </c>
      <c r="D26" s="48" t="s">
        <v>345</v>
      </c>
      <c r="E26" s="50">
        <f t="shared" si="0"/>
        <v>37.625</v>
      </c>
      <c r="F26" s="50">
        <v>85.14</v>
      </c>
      <c r="G26" s="50">
        <f t="shared" si="1"/>
        <v>42.57</v>
      </c>
      <c r="H26" s="50">
        <f t="shared" si="2"/>
        <v>80.195</v>
      </c>
      <c r="I26" s="62">
        <v>21</v>
      </c>
      <c r="J26" s="57" t="s">
        <v>25</v>
      </c>
    </row>
    <row r="27" s="44" customFormat="1" ht="21.95" customHeight="1" spans="1:10">
      <c r="A27" s="60" t="s">
        <v>290</v>
      </c>
      <c r="B27" s="48" t="s">
        <v>346</v>
      </c>
      <c r="C27" s="48" t="s">
        <v>347</v>
      </c>
      <c r="D27" s="48" t="s">
        <v>308</v>
      </c>
      <c r="E27" s="50">
        <f t="shared" si="0"/>
        <v>38.5</v>
      </c>
      <c r="F27" s="50">
        <v>83.3</v>
      </c>
      <c r="G27" s="50">
        <f t="shared" si="1"/>
        <v>41.65</v>
      </c>
      <c r="H27" s="50">
        <f t="shared" si="2"/>
        <v>80.15</v>
      </c>
      <c r="I27" s="62">
        <v>22</v>
      </c>
      <c r="J27" s="57" t="s">
        <v>25</v>
      </c>
    </row>
    <row r="28" s="44" customFormat="1" ht="21.95" customHeight="1" spans="1:10">
      <c r="A28" s="60" t="s">
        <v>290</v>
      </c>
      <c r="B28" s="48" t="s">
        <v>348</v>
      </c>
      <c r="C28" s="48" t="s">
        <v>349</v>
      </c>
      <c r="D28" s="48" t="s">
        <v>314</v>
      </c>
      <c r="E28" s="50">
        <f t="shared" si="0"/>
        <v>37.5</v>
      </c>
      <c r="F28" s="50">
        <v>84.8</v>
      </c>
      <c r="G28" s="50">
        <f t="shared" si="1"/>
        <v>42.4</v>
      </c>
      <c r="H28" s="50">
        <f t="shared" si="2"/>
        <v>79.9</v>
      </c>
      <c r="I28" s="62">
        <v>23</v>
      </c>
      <c r="J28" s="57" t="s">
        <v>25</v>
      </c>
    </row>
    <row r="29" s="44" customFormat="1" ht="21.95" customHeight="1" spans="1:10">
      <c r="A29" s="60" t="s">
        <v>290</v>
      </c>
      <c r="B29" s="48" t="s">
        <v>350</v>
      </c>
      <c r="C29" s="48" t="s">
        <v>351</v>
      </c>
      <c r="D29" s="48" t="s">
        <v>352</v>
      </c>
      <c r="E29" s="50">
        <f t="shared" si="0"/>
        <v>37.125</v>
      </c>
      <c r="F29" s="50">
        <v>85.52</v>
      </c>
      <c r="G29" s="50">
        <f t="shared" si="1"/>
        <v>42.76</v>
      </c>
      <c r="H29" s="50">
        <f t="shared" si="2"/>
        <v>79.885</v>
      </c>
      <c r="I29" s="62">
        <v>24</v>
      </c>
      <c r="J29" s="57" t="s">
        <v>25</v>
      </c>
    </row>
    <row r="30" s="44" customFormat="1" ht="21.95" customHeight="1" spans="1:10">
      <c r="A30" s="60" t="s">
        <v>290</v>
      </c>
      <c r="B30" s="48" t="s">
        <v>353</v>
      </c>
      <c r="C30" s="48" t="s">
        <v>354</v>
      </c>
      <c r="D30" s="48" t="s">
        <v>336</v>
      </c>
      <c r="E30" s="50">
        <f t="shared" si="0"/>
        <v>38.75</v>
      </c>
      <c r="F30" s="50">
        <v>82.26</v>
      </c>
      <c r="G30" s="50">
        <f t="shared" si="1"/>
        <v>41.13</v>
      </c>
      <c r="H30" s="50">
        <f t="shared" si="2"/>
        <v>79.88</v>
      </c>
      <c r="I30" s="62">
        <v>25</v>
      </c>
      <c r="J30" s="57"/>
    </row>
    <row r="31" s="44" customFormat="1" ht="21.95" customHeight="1" spans="1:10">
      <c r="A31" s="60" t="s">
        <v>290</v>
      </c>
      <c r="B31" s="48" t="s">
        <v>355</v>
      </c>
      <c r="C31" s="48" t="s">
        <v>356</v>
      </c>
      <c r="D31" s="48" t="s">
        <v>357</v>
      </c>
      <c r="E31" s="50">
        <f t="shared" si="0"/>
        <v>36.875</v>
      </c>
      <c r="F31" s="50">
        <v>85.64</v>
      </c>
      <c r="G31" s="50">
        <f t="shared" si="1"/>
        <v>42.82</v>
      </c>
      <c r="H31" s="50">
        <f t="shared" si="2"/>
        <v>79.695</v>
      </c>
      <c r="I31" s="62">
        <v>26</v>
      </c>
      <c r="J31" s="57"/>
    </row>
    <row r="32" s="44" customFormat="1" ht="21.95" customHeight="1" spans="1:10">
      <c r="A32" s="60" t="s">
        <v>290</v>
      </c>
      <c r="B32" s="48" t="s">
        <v>358</v>
      </c>
      <c r="C32" s="48" t="s">
        <v>359</v>
      </c>
      <c r="D32" s="48" t="s">
        <v>360</v>
      </c>
      <c r="E32" s="50">
        <f t="shared" si="0"/>
        <v>38.125</v>
      </c>
      <c r="F32" s="50">
        <v>83.1</v>
      </c>
      <c r="G32" s="50">
        <f t="shared" si="1"/>
        <v>41.55</v>
      </c>
      <c r="H32" s="50">
        <f t="shared" si="2"/>
        <v>79.675</v>
      </c>
      <c r="I32" s="62">
        <v>27</v>
      </c>
      <c r="J32" s="57"/>
    </row>
    <row r="33" s="44" customFormat="1" ht="21.95" customHeight="1" spans="1:10">
      <c r="A33" s="60" t="s">
        <v>290</v>
      </c>
      <c r="B33" s="48" t="s">
        <v>361</v>
      </c>
      <c r="C33" s="48" t="s">
        <v>362</v>
      </c>
      <c r="D33" s="48" t="s">
        <v>323</v>
      </c>
      <c r="E33" s="50">
        <f t="shared" si="0"/>
        <v>37</v>
      </c>
      <c r="F33" s="50">
        <v>85.2</v>
      </c>
      <c r="G33" s="50">
        <f t="shared" si="1"/>
        <v>42.6</v>
      </c>
      <c r="H33" s="50">
        <f t="shared" si="2"/>
        <v>79.6</v>
      </c>
      <c r="I33" s="62">
        <v>28</v>
      </c>
      <c r="J33" s="57"/>
    </row>
    <row r="34" s="44" customFormat="1" ht="21.95" customHeight="1" spans="1:10">
      <c r="A34" s="60" t="s">
        <v>290</v>
      </c>
      <c r="B34" s="48" t="s">
        <v>363</v>
      </c>
      <c r="C34" s="48" t="s">
        <v>364</v>
      </c>
      <c r="D34" s="48" t="s">
        <v>352</v>
      </c>
      <c r="E34" s="50">
        <f t="shared" si="0"/>
        <v>37.125</v>
      </c>
      <c r="F34" s="50">
        <v>84.9</v>
      </c>
      <c r="G34" s="50">
        <f t="shared" si="1"/>
        <v>42.45</v>
      </c>
      <c r="H34" s="50">
        <f t="shared" si="2"/>
        <v>79.575</v>
      </c>
      <c r="I34" s="62">
        <v>29</v>
      </c>
      <c r="J34" s="57"/>
    </row>
    <row r="35" s="44" customFormat="1" ht="21.95" customHeight="1" spans="1:10">
      <c r="A35" s="60" t="s">
        <v>290</v>
      </c>
      <c r="B35" s="48" t="s">
        <v>365</v>
      </c>
      <c r="C35" s="48" t="s">
        <v>366</v>
      </c>
      <c r="D35" s="48" t="s">
        <v>28</v>
      </c>
      <c r="E35" s="50">
        <f t="shared" si="0"/>
        <v>37.875</v>
      </c>
      <c r="F35" s="50">
        <v>82.36</v>
      </c>
      <c r="G35" s="50">
        <f t="shared" si="1"/>
        <v>41.18</v>
      </c>
      <c r="H35" s="50">
        <f t="shared" si="2"/>
        <v>79.055</v>
      </c>
      <c r="I35" s="62">
        <v>30</v>
      </c>
      <c r="J35" s="57"/>
    </row>
    <row r="36" s="44" customFormat="1" ht="21.95" customHeight="1" spans="1:10">
      <c r="A36" s="60" t="s">
        <v>290</v>
      </c>
      <c r="B36" s="48" t="s">
        <v>367</v>
      </c>
      <c r="C36" s="48" t="s">
        <v>368</v>
      </c>
      <c r="D36" s="48" t="s">
        <v>37</v>
      </c>
      <c r="E36" s="50">
        <f t="shared" si="0"/>
        <v>36.75</v>
      </c>
      <c r="F36" s="50">
        <v>84.36</v>
      </c>
      <c r="G36" s="50">
        <f t="shared" si="1"/>
        <v>42.18</v>
      </c>
      <c r="H36" s="50">
        <f t="shared" si="2"/>
        <v>78.93</v>
      </c>
      <c r="I36" s="62">
        <v>31</v>
      </c>
      <c r="J36" s="57"/>
    </row>
    <row r="37" s="44" customFormat="1" ht="21.95" customHeight="1" spans="1:10">
      <c r="A37" s="60" t="s">
        <v>290</v>
      </c>
      <c r="B37" s="48" t="s">
        <v>369</v>
      </c>
      <c r="C37" s="48" t="s">
        <v>370</v>
      </c>
      <c r="D37" s="48" t="s">
        <v>357</v>
      </c>
      <c r="E37" s="50">
        <f t="shared" si="0"/>
        <v>36.875</v>
      </c>
      <c r="F37" s="50">
        <v>82.8</v>
      </c>
      <c r="G37" s="50">
        <f t="shared" si="1"/>
        <v>41.4</v>
      </c>
      <c r="H37" s="50">
        <f t="shared" si="2"/>
        <v>78.275</v>
      </c>
      <c r="I37" s="62">
        <v>32</v>
      </c>
      <c r="J37" s="57"/>
    </row>
    <row r="38" s="44" customFormat="1" ht="21.95" customHeight="1" spans="1:10">
      <c r="A38" s="60" t="s">
        <v>290</v>
      </c>
      <c r="B38" s="48" t="s">
        <v>371</v>
      </c>
      <c r="C38" s="48" t="s">
        <v>372</v>
      </c>
      <c r="D38" s="48" t="s">
        <v>37</v>
      </c>
      <c r="E38" s="50">
        <f t="shared" si="0"/>
        <v>36.75</v>
      </c>
      <c r="F38" s="50">
        <v>82.92</v>
      </c>
      <c r="G38" s="50">
        <f t="shared" si="1"/>
        <v>41.46</v>
      </c>
      <c r="H38" s="50">
        <f t="shared" si="2"/>
        <v>78.21</v>
      </c>
      <c r="I38" s="62">
        <v>33</v>
      </c>
      <c r="J38" s="57"/>
    </row>
    <row r="39" s="44" customFormat="1" ht="21.95" customHeight="1" spans="1:10">
      <c r="A39" s="60" t="s">
        <v>290</v>
      </c>
      <c r="B39" s="48" t="s">
        <v>373</v>
      </c>
      <c r="C39" s="48" t="s">
        <v>374</v>
      </c>
      <c r="D39" s="48" t="s">
        <v>134</v>
      </c>
      <c r="E39" s="50">
        <f t="shared" si="0"/>
        <v>36.625</v>
      </c>
      <c r="F39" s="50">
        <v>83</v>
      </c>
      <c r="G39" s="50">
        <f t="shared" si="1"/>
        <v>41.5</v>
      </c>
      <c r="H39" s="50">
        <f t="shared" si="2"/>
        <v>78.125</v>
      </c>
      <c r="I39" s="62">
        <v>34</v>
      </c>
      <c r="J39" s="57"/>
    </row>
    <row r="40" s="44" customFormat="1" ht="21.95" customHeight="1" spans="1:10">
      <c r="A40" s="60" t="s">
        <v>290</v>
      </c>
      <c r="B40" s="48" t="s">
        <v>375</v>
      </c>
      <c r="C40" s="48" t="s">
        <v>376</v>
      </c>
      <c r="D40" s="48" t="s">
        <v>279</v>
      </c>
      <c r="E40" s="50">
        <f t="shared" si="0"/>
        <v>37.375</v>
      </c>
      <c r="F40" s="50">
        <v>76</v>
      </c>
      <c r="G40" s="50">
        <f t="shared" si="1"/>
        <v>38</v>
      </c>
      <c r="H40" s="50">
        <f t="shared" si="2"/>
        <v>75.375</v>
      </c>
      <c r="I40" s="62">
        <v>35</v>
      </c>
      <c r="J40" s="57"/>
    </row>
    <row r="41" s="44" customFormat="1" ht="21.95" customHeight="1" spans="1:10">
      <c r="A41" s="61" t="s">
        <v>290</v>
      </c>
      <c r="B41" s="52" t="s">
        <v>377</v>
      </c>
      <c r="C41" s="52" t="s">
        <v>378</v>
      </c>
      <c r="D41" s="52" t="s">
        <v>134</v>
      </c>
      <c r="E41" s="54">
        <f t="shared" si="0"/>
        <v>36.625</v>
      </c>
      <c r="F41" s="54">
        <v>70.24</v>
      </c>
      <c r="G41" s="54">
        <f t="shared" si="1"/>
        <v>35.12</v>
      </c>
      <c r="H41" s="54">
        <f t="shared" si="2"/>
        <v>71.745</v>
      </c>
      <c r="I41" s="63">
        <v>36</v>
      </c>
      <c r="J41" s="58"/>
    </row>
    <row r="43" s="45" customFormat="1" ht="18.75" spans="1:6">
      <c r="A43" s="45" t="s">
        <v>66</v>
      </c>
      <c r="D43" s="45" t="s">
        <v>67</v>
      </c>
      <c r="F43" s="45" t="s">
        <v>68</v>
      </c>
    </row>
    <row r="44" s="45" customFormat="1" ht="18.75"/>
    <row r="45" s="45" customFormat="1" ht="18.75" spans="1:6">
      <c r="A45" s="45" t="s">
        <v>69</v>
      </c>
      <c r="F45" s="45" t="s">
        <v>70</v>
      </c>
    </row>
    <row r="46" s="45" customFormat="1" ht="18.75"/>
    <row r="47" s="45" customFormat="1" ht="18.75"/>
    <row r="48" s="45" customFormat="1" ht="21" customHeight="1" spans="5:8">
      <c r="E48" s="55" t="s">
        <v>71</v>
      </c>
      <c r="F48" s="55"/>
      <c r="G48" s="55"/>
      <c r="H48" s="55"/>
    </row>
    <row r="49" customFormat="1"/>
    <row r="50" customFormat="1"/>
    <row r="51" customFormat="1"/>
  </sheetData>
  <mergeCells count="6">
    <mergeCell ref="A1:J1"/>
    <mergeCell ref="A2:J2"/>
    <mergeCell ref="A3:C3"/>
    <mergeCell ref="D3:E3"/>
    <mergeCell ref="F3:G3"/>
    <mergeCell ref="E48:H48"/>
  </mergeCells>
  <printOptions horizontalCentered="1"/>
  <pageMargins left="0.707638888888889" right="0.707638888888889" top="0.747916666666667" bottom="0.747916666666667" header="0.313888888888889" footer="0.313888888888889"/>
  <pageSetup paperSize="9"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opLeftCell="A29" workbookViewId="0">
      <selection activeCell="I39" sqref="I39"/>
    </sheetView>
  </sheetViews>
  <sheetFormatPr defaultColWidth="9" defaultRowHeight="13.5"/>
  <cols>
    <col min="1" max="1" width="11.25" customWidth="1"/>
    <col min="2" max="2" width="13" customWidth="1"/>
    <col min="3" max="3" width="24.125" customWidth="1"/>
    <col min="5" max="5" width="12.125" customWidth="1"/>
    <col min="6" max="6" width="10.375" customWidth="1"/>
    <col min="7" max="7" width="15.125" customWidth="1"/>
    <col min="8" max="8" width="13.5" customWidth="1"/>
    <col min="9" max="9" width="9.875" style="46" customWidth="1"/>
    <col min="10" max="10" width="11.625" customWidth="1"/>
  </cols>
  <sheetData>
    <row r="1" s="1" customFormat="1" ht="27.75" customHeight="1" spans="1:10">
      <c r="A1" s="6" t="s">
        <v>379</v>
      </c>
      <c r="B1" s="6"/>
      <c r="C1" s="6"/>
      <c r="D1" s="6"/>
      <c r="E1" s="6"/>
      <c r="F1" s="6"/>
      <c r="G1" s="6"/>
      <c r="H1" s="6"/>
      <c r="I1" s="6"/>
      <c r="J1" s="6"/>
    </row>
    <row r="2" s="2" customFormat="1" ht="36.75" customHeight="1" spans="1:10">
      <c r="A2" s="7" t="s">
        <v>1</v>
      </c>
      <c r="B2" s="7"/>
      <c r="C2" s="7"/>
      <c r="D2" s="7"/>
      <c r="E2" s="7"/>
      <c r="F2" s="7"/>
      <c r="G2" s="7"/>
      <c r="H2" s="7"/>
      <c r="I2" s="56"/>
      <c r="J2" s="7"/>
    </row>
    <row r="3" s="3" customFormat="1" ht="21" customHeight="1" spans="1:10">
      <c r="A3" s="8" t="s">
        <v>380</v>
      </c>
      <c r="B3" s="8"/>
      <c r="C3" s="8"/>
      <c r="D3" s="10" t="s">
        <v>381</v>
      </c>
      <c r="E3" s="10"/>
      <c r="F3" s="10" t="s">
        <v>382</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24" customHeight="1" spans="1:10">
      <c r="A5" s="47" t="s">
        <v>15</v>
      </c>
      <c r="B5" s="38" t="s">
        <v>16</v>
      </c>
      <c r="C5" s="38" t="s">
        <v>17</v>
      </c>
      <c r="D5" s="38">
        <v>1</v>
      </c>
      <c r="E5" s="38" t="s">
        <v>18</v>
      </c>
      <c r="F5" s="38">
        <v>3</v>
      </c>
      <c r="G5" s="38" t="s">
        <v>19</v>
      </c>
      <c r="H5" s="38" t="s">
        <v>20</v>
      </c>
      <c r="I5" s="38">
        <v>6</v>
      </c>
      <c r="J5" s="35">
        <v>7</v>
      </c>
    </row>
    <row r="6" s="2" customFormat="1" ht="24" customHeight="1" spans="1:10">
      <c r="A6" s="47" t="s">
        <v>76</v>
      </c>
      <c r="B6" s="48" t="s">
        <v>383</v>
      </c>
      <c r="C6" s="48" t="s">
        <v>384</v>
      </c>
      <c r="D6" s="48" t="s">
        <v>385</v>
      </c>
      <c r="E6" s="49">
        <f t="shared" ref="E6:E39" si="0">D6*0.25</f>
        <v>41.25</v>
      </c>
      <c r="F6" s="34">
        <v>87.67</v>
      </c>
      <c r="G6" s="34">
        <f t="shared" ref="G6:G39" si="1">F6*0.5</f>
        <v>43.835</v>
      </c>
      <c r="H6" s="34">
        <f t="shared" ref="H6:H39" si="2">E6+G6</f>
        <v>85.085</v>
      </c>
      <c r="I6" s="38">
        <f>RANK(H6,H$6:H$39)</f>
        <v>1</v>
      </c>
      <c r="J6" s="35" t="s">
        <v>25</v>
      </c>
    </row>
    <row r="7" s="2" customFormat="1" ht="24" customHeight="1" spans="1:10">
      <c r="A7" s="47" t="s">
        <v>76</v>
      </c>
      <c r="B7" s="48" t="s">
        <v>386</v>
      </c>
      <c r="C7" s="48" t="s">
        <v>387</v>
      </c>
      <c r="D7" s="48" t="s">
        <v>385</v>
      </c>
      <c r="E7" s="49">
        <f t="shared" si="0"/>
        <v>41.25</v>
      </c>
      <c r="F7" s="34">
        <v>87.33</v>
      </c>
      <c r="G7" s="34">
        <f t="shared" si="1"/>
        <v>43.665</v>
      </c>
      <c r="H7" s="34">
        <f t="shared" si="2"/>
        <v>84.915</v>
      </c>
      <c r="I7" s="38">
        <f>RANK(H7,H$6:H$39)</f>
        <v>2</v>
      </c>
      <c r="J7" s="35" t="s">
        <v>25</v>
      </c>
    </row>
    <row r="8" s="2" customFormat="1" ht="24" customHeight="1" spans="1:10">
      <c r="A8" s="47" t="s">
        <v>76</v>
      </c>
      <c r="B8" s="48" t="s">
        <v>388</v>
      </c>
      <c r="C8" s="48" t="s">
        <v>389</v>
      </c>
      <c r="D8" s="48" t="s">
        <v>390</v>
      </c>
      <c r="E8" s="49">
        <f t="shared" si="0"/>
        <v>40.875</v>
      </c>
      <c r="F8" s="34">
        <v>88</v>
      </c>
      <c r="G8" s="34">
        <f t="shared" si="1"/>
        <v>44</v>
      </c>
      <c r="H8" s="34">
        <f t="shared" si="2"/>
        <v>84.875</v>
      </c>
      <c r="I8" s="38">
        <f t="shared" ref="I8:I28" si="3">RANK(H8,H$6:H$39)</f>
        <v>3</v>
      </c>
      <c r="J8" s="35" t="s">
        <v>25</v>
      </c>
    </row>
    <row r="9" s="2" customFormat="1" ht="24" customHeight="1" spans="1:10">
      <c r="A9" s="47" t="s">
        <v>76</v>
      </c>
      <c r="B9" s="48" t="s">
        <v>391</v>
      </c>
      <c r="C9" s="48" t="s">
        <v>392</v>
      </c>
      <c r="D9" s="48" t="s">
        <v>393</v>
      </c>
      <c r="E9" s="49">
        <f t="shared" si="0"/>
        <v>40.5</v>
      </c>
      <c r="F9" s="34">
        <v>88</v>
      </c>
      <c r="G9" s="34">
        <f t="shared" si="1"/>
        <v>44</v>
      </c>
      <c r="H9" s="34">
        <f t="shared" si="2"/>
        <v>84.5</v>
      </c>
      <c r="I9" s="38">
        <f t="shared" si="3"/>
        <v>4</v>
      </c>
      <c r="J9" s="35" t="s">
        <v>25</v>
      </c>
    </row>
    <row r="10" s="2" customFormat="1" ht="24" customHeight="1" spans="1:10">
      <c r="A10" s="47" t="s">
        <v>76</v>
      </c>
      <c r="B10" s="48" t="s">
        <v>394</v>
      </c>
      <c r="C10" s="48" t="s">
        <v>395</v>
      </c>
      <c r="D10" s="48" t="s">
        <v>311</v>
      </c>
      <c r="E10" s="49">
        <f t="shared" si="0"/>
        <v>40.75</v>
      </c>
      <c r="F10" s="34">
        <v>86.67</v>
      </c>
      <c r="G10" s="34">
        <f t="shared" si="1"/>
        <v>43.335</v>
      </c>
      <c r="H10" s="34">
        <f t="shared" si="2"/>
        <v>84.085</v>
      </c>
      <c r="I10" s="38">
        <f t="shared" si="3"/>
        <v>5</v>
      </c>
      <c r="J10" s="35" t="s">
        <v>25</v>
      </c>
    </row>
    <row r="11" s="2" customFormat="1" ht="24" customHeight="1" spans="1:10">
      <c r="A11" s="47" t="s">
        <v>76</v>
      </c>
      <c r="B11" s="48" t="s">
        <v>396</v>
      </c>
      <c r="C11" s="48" t="s">
        <v>397</v>
      </c>
      <c r="D11" s="48" t="s">
        <v>398</v>
      </c>
      <c r="E11" s="49">
        <f t="shared" si="0"/>
        <v>41.125</v>
      </c>
      <c r="F11" s="34">
        <v>85</v>
      </c>
      <c r="G11" s="34">
        <f t="shared" si="1"/>
        <v>42.5</v>
      </c>
      <c r="H11" s="34">
        <f t="shared" si="2"/>
        <v>83.625</v>
      </c>
      <c r="I11" s="38">
        <f t="shared" si="3"/>
        <v>6</v>
      </c>
      <c r="J11" s="35" t="s">
        <v>25</v>
      </c>
    </row>
    <row r="12" s="2" customFormat="1" ht="24" customHeight="1" spans="1:10">
      <c r="A12" s="47" t="s">
        <v>76</v>
      </c>
      <c r="B12" s="48" t="s">
        <v>399</v>
      </c>
      <c r="C12" s="48" t="s">
        <v>400</v>
      </c>
      <c r="D12" s="48" t="s">
        <v>293</v>
      </c>
      <c r="E12" s="49">
        <f t="shared" si="0"/>
        <v>40.25</v>
      </c>
      <c r="F12" s="50">
        <v>86.67</v>
      </c>
      <c r="G12" s="50">
        <f t="shared" si="1"/>
        <v>43.335</v>
      </c>
      <c r="H12" s="50">
        <f t="shared" si="2"/>
        <v>83.585</v>
      </c>
      <c r="I12" s="38">
        <f t="shared" si="3"/>
        <v>7</v>
      </c>
      <c r="J12" s="35" t="s">
        <v>25</v>
      </c>
    </row>
    <row r="13" s="44" customFormat="1" ht="23.25" customHeight="1" spans="1:10">
      <c r="A13" s="47" t="s">
        <v>76</v>
      </c>
      <c r="B13" s="48" t="s">
        <v>401</v>
      </c>
      <c r="C13" s="48" t="s">
        <v>402</v>
      </c>
      <c r="D13" s="48" t="s">
        <v>390</v>
      </c>
      <c r="E13" s="49">
        <f t="shared" si="0"/>
        <v>40.875</v>
      </c>
      <c r="F13" s="34">
        <v>85.33</v>
      </c>
      <c r="G13" s="34">
        <f t="shared" si="1"/>
        <v>42.665</v>
      </c>
      <c r="H13" s="34">
        <f t="shared" si="2"/>
        <v>83.54</v>
      </c>
      <c r="I13" s="38">
        <f t="shared" si="3"/>
        <v>8</v>
      </c>
      <c r="J13" s="35" t="s">
        <v>25</v>
      </c>
    </row>
    <row r="14" s="44" customFormat="1" ht="23.25" customHeight="1" spans="1:10">
      <c r="A14" s="47" t="s">
        <v>76</v>
      </c>
      <c r="B14" s="48" t="s">
        <v>403</v>
      </c>
      <c r="C14" s="48" t="s">
        <v>404</v>
      </c>
      <c r="D14" s="48" t="s">
        <v>28</v>
      </c>
      <c r="E14" s="49">
        <f t="shared" si="0"/>
        <v>37.875</v>
      </c>
      <c r="F14" s="50">
        <v>89.67</v>
      </c>
      <c r="G14" s="50">
        <f t="shared" si="1"/>
        <v>44.835</v>
      </c>
      <c r="H14" s="50">
        <f t="shared" si="2"/>
        <v>82.71</v>
      </c>
      <c r="I14" s="38">
        <f t="shared" si="3"/>
        <v>9</v>
      </c>
      <c r="J14" s="35" t="s">
        <v>25</v>
      </c>
    </row>
    <row r="15" s="44" customFormat="1" ht="23.25" customHeight="1" spans="1:10">
      <c r="A15" s="47" t="s">
        <v>76</v>
      </c>
      <c r="B15" s="48" t="s">
        <v>405</v>
      </c>
      <c r="C15" s="48" t="s">
        <v>406</v>
      </c>
      <c r="D15" s="48" t="s">
        <v>407</v>
      </c>
      <c r="E15" s="49">
        <f t="shared" si="0"/>
        <v>39.375</v>
      </c>
      <c r="F15" s="50">
        <v>86</v>
      </c>
      <c r="G15" s="50">
        <f t="shared" si="1"/>
        <v>43</v>
      </c>
      <c r="H15" s="50">
        <f t="shared" si="2"/>
        <v>82.375</v>
      </c>
      <c r="I15" s="38">
        <f t="shared" si="3"/>
        <v>10</v>
      </c>
      <c r="J15" s="35" t="s">
        <v>25</v>
      </c>
    </row>
    <row r="16" s="44" customFormat="1" ht="23.25" customHeight="1" spans="1:10">
      <c r="A16" s="47" t="s">
        <v>76</v>
      </c>
      <c r="B16" s="48" t="s">
        <v>408</v>
      </c>
      <c r="C16" s="48" t="s">
        <v>409</v>
      </c>
      <c r="D16" s="48" t="s">
        <v>410</v>
      </c>
      <c r="E16" s="49">
        <f t="shared" si="0"/>
        <v>39.625</v>
      </c>
      <c r="F16" s="50">
        <v>85</v>
      </c>
      <c r="G16" s="50">
        <f t="shared" si="1"/>
        <v>42.5</v>
      </c>
      <c r="H16" s="50">
        <f t="shared" si="2"/>
        <v>82.125</v>
      </c>
      <c r="I16" s="38">
        <f t="shared" si="3"/>
        <v>11</v>
      </c>
      <c r="J16" s="35" t="s">
        <v>25</v>
      </c>
    </row>
    <row r="17" s="44" customFormat="1" ht="23.25" customHeight="1" spans="1:10">
      <c r="A17" s="47" t="s">
        <v>76</v>
      </c>
      <c r="B17" s="48" t="s">
        <v>411</v>
      </c>
      <c r="C17" s="48" t="s">
        <v>412</v>
      </c>
      <c r="D17" s="48" t="s">
        <v>413</v>
      </c>
      <c r="E17" s="49">
        <f t="shared" si="0"/>
        <v>38.375</v>
      </c>
      <c r="F17" s="50">
        <v>86.67</v>
      </c>
      <c r="G17" s="50">
        <f t="shared" si="1"/>
        <v>43.335</v>
      </c>
      <c r="H17" s="50">
        <f t="shared" si="2"/>
        <v>81.71</v>
      </c>
      <c r="I17" s="38">
        <f t="shared" si="3"/>
        <v>12</v>
      </c>
      <c r="J17" s="35" t="s">
        <v>25</v>
      </c>
    </row>
    <row r="18" s="44" customFormat="1" ht="23.25" customHeight="1" spans="1:10">
      <c r="A18" s="47" t="s">
        <v>76</v>
      </c>
      <c r="B18" s="48" t="s">
        <v>414</v>
      </c>
      <c r="C18" s="48" t="s">
        <v>415</v>
      </c>
      <c r="D18" s="48" t="s">
        <v>360</v>
      </c>
      <c r="E18" s="49">
        <f t="shared" si="0"/>
        <v>38.125</v>
      </c>
      <c r="F18" s="50">
        <v>86.67</v>
      </c>
      <c r="G18" s="50">
        <f t="shared" si="1"/>
        <v>43.335</v>
      </c>
      <c r="H18" s="50">
        <f t="shared" si="2"/>
        <v>81.46</v>
      </c>
      <c r="I18" s="38">
        <f t="shared" si="3"/>
        <v>13</v>
      </c>
      <c r="J18" s="35" t="s">
        <v>25</v>
      </c>
    </row>
    <row r="19" s="44" customFormat="1" ht="23.25" customHeight="1" spans="1:10">
      <c r="A19" s="47" t="s">
        <v>76</v>
      </c>
      <c r="B19" s="48" t="s">
        <v>416</v>
      </c>
      <c r="C19" s="48" t="s">
        <v>417</v>
      </c>
      <c r="D19" s="48" t="s">
        <v>317</v>
      </c>
      <c r="E19" s="49">
        <f t="shared" si="0"/>
        <v>39.125</v>
      </c>
      <c r="F19" s="50">
        <v>84.67</v>
      </c>
      <c r="G19" s="50">
        <f t="shared" si="1"/>
        <v>42.335</v>
      </c>
      <c r="H19" s="50">
        <f t="shared" si="2"/>
        <v>81.46</v>
      </c>
      <c r="I19" s="38">
        <v>14</v>
      </c>
      <c r="J19" s="35" t="s">
        <v>25</v>
      </c>
    </row>
    <row r="20" s="44" customFormat="1" ht="23.25" customHeight="1" spans="1:10">
      <c r="A20" s="47" t="s">
        <v>76</v>
      </c>
      <c r="B20" s="48" t="s">
        <v>418</v>
      </c>
      <c r="C20" s="48" t="s">
        <v>419</v>
      </c>
      <c r="D20" s="48" t="s">
        <v>357</v>
      </c>
      <c r="E20" s="49">
        <f t="shared" si="0"/>
        <v>36.875</v>
      </c>
      <c r="F20" s="50">
        <v>87.67</v>
      </c>
      <c r="G20" s="50">
        <f t="shared" si="1"/>
        <v>43.835</v>
      </c>
      <c r="H20" s="50">
        <f t="shared" si="2"/>
        <v>80.71</v>
      </c>
      <c r="I20" s="38">
        <f t="shared" si="3"/>
        <v>15</v>
      </c>
      <c r="J20" s="35" t="s">
        <v>25</v>
      </c>
    </row>
    <row r="21" s="44" customFormat="1" ht="23.25" customHeight="1" spans="1:10">
      <c r="A21" s="47" t="s">
        <v>76</v>
      </c>
      <c r="B21" s="48" t="s">
        <v>420</v>
      </c>
      <c r="C21" s="48" t="s">
        <v>421</v>
      </c>
      <c r="D21" s="48" t="s">
        <v>320</v>
      </c>
      <c r="E21" s="49">
        <f t="shared" si="0"/>
        <v>37.75</v>
      </c>
      <c r="F21" s="50">
        <v>85.67</v>
      </c>
      <c r="G21" s="50">
        <f t="shared" si="1"/>
        <v>42.835</v>
      </c>
      <c r="H21" s="50">
        <f t="shared" si="2"/>
        <v>80.585</v>
      </c>
      <c r="I21" s="38">
        <f t="shared" si="3"/>
        <v>16</v>
      </c>
      <c r="J21" s="35" t="s">
        <v>25</v>
      </c>
    </row>
    <row r="22" s="44" customFormat="1" ht="23.25" customHeight="1" spans="1:10">
      <c r="A22" s="47" t="s">
        <v>76</v>
      </c>
      <c r="B22" s="48" t="s">
        <v>422</v>
      </c>
      <c r="C22" s="48" t="s">
        <v>423</v>
      </c>
      <c r="D22" s="48" t="s">
        <v>314</v>
      </c>
      <c r="E22" s="49">
        <f t="shared" si="0"/>
        <v>37.5</v>
      </c>
      <c r="F22" s="50">
        <v>86</v>
      </c>
      <c r="G22" s="50">
        <f t="shared" si="1"/>
        <v>43</v>
      </c>
      <c r="H22" s="50">
        <f t="shared" si="2"/>
        <v>80.5</v>
      </c>
      <c r="I22" s="38">
        <f t="shared" si="3"/>
        <v>17</v>
      </c>
      <c r="J22" s="35" t="s">
        <v>25</v>
      </c>
    </row>
    <row r="23" s="44" customFormat="1" ht="23.25" customHeight="1" spans="1:10">
      <c r="A23" s="47" t="s">
        <v>76</v>
      </c>
      <c r="B23" s="48" t="s">
        <v>424</v>
      </c>
      <c r="C23" s="48" t="s">
        <v>425</v>
      </c>
      <c r="D23" s="48" t="s">
        <v>426</v>
      </c>
      <c r="E23" s="49">
        <f t="shared" si="0"/>
        <v>36.25</v>
      </c>
      <c r="F23" s="50">
        <v>88.33</v>
      </c>
      <c r="G23" s="50">
        <f t="shared" si="1"/>
        <v>44.165</v>
      </c>
      <c r="H23" s="50">
        <f t="shared" si="2"/>
        <v>80.415</v>
      </c>
      <c r="I23" s="38">
        <f t="shared" si="3"/>
        <v>18</v>
      </c>
      <c r="J23" s="35" t="s">
        <v>25</v>
      </c>
    </row>
    <row r="24" s="44" customFormat="1" ht="23.25" customHeight="1" spans="1:10">
      <c r="A24" s="47" t="s">
        <v>76</v>
      </c>
      <c r="B24" s="48" t="s">
        <v>427</v>
      </c>
      <c r="C24" s="48" t="s">
        <v>428</v>
      </c>
      <c r="D24" s="48" t="s">
        <v>429</v>
      </c>
      <c r="E24" s="49">
        <f t="shared" si="0"/>
        <v>36.375</v>
      </c>
      <c r="F24" s="50">
        <v>88</v>
      </c>
      <c r="G24" s="50">
        <f t="shared" si="1"/>
        <v>44</v>
      </c>
      <c r="H24" s="50">
        <f t="shared" si="2"/>
        <v>80.375</v>
      </c>
      <c r="I24" s="38">
        <f t="shared" si="3"/>
        <v>19</v>
      </c>
      <c r="J24" s="35" t="s">
        <v>25</v>
      </c>
    </row>
    <row r="25" s="44" customFormat="1" ht="23.25" customHeight="1" spans="1:10">
      <c r="A25" s="47" t="s">
        <v>76</v>
      </c>
      <c r="B25" s="48" t="s">
        <v>430</v>
      </c>
      <c r="C25" s="48" t="s">
        <v>431</v>
      </c>
      <c r="D25" s="48" t="s">
        <v>345</v>
      </c>
      <c r="E25" s="49">
        <f t="shared" si="0"/>
        <v>37.625</v>
      </c>
      <c r="F25" s="50">
        <v>85.33</v>
      </c>
      <c r="G25" s="50">
        <f t="shared" si="1"/>
        <v>42.665</v>
      </c>
      <c r="H25" s="50">
        <f t="shared" si="2"/>
        <v>80.29</v>
      </c>
      <c r="I25" s="38">
        <f t="shared" si="3"/>
        <v>20</v>
      </c>
      <c r="J25" s="35" t="s">
        <v>25</v>
      </c>
    </row>
    <row r="26" s="44" customFormat="1" ht="23.25" customHeight="1" spans="1:10">
      <c r="A26" s="47" t="s">
        <v>76</v>
      </c>
      <c r="B26" s="48" t="s">
        <v>432</v>
      </c>
      <c r="C26" s="48" t="s">
        <v>433</v>
      </c>
      <c r="D26" s="48" t="s">
        <v>279</v>
      </c>
      <c r="E26" s="49">
        <f t="shared" si="0"/>
        <v>37.375</v>
      </c>
      <c r="F26" s="50">
        <v>85.67</v>
      </c>
      <c r="G26" s="50">
        <f t="shared" si="1"/>
        <v>42.835</v>
      </c>
      <c r="H26" s="50">
        <f t="shared" si="2"/>
        <v>80.21</v>
      </c>
      <c r="I26" s="38">
        <f t="shared" si="3"/>
        <v>21</v>
      </c>
      <c r="J26" s="35" t="s">
        <v>25</v>
      </c>
    </row>
    <row r="27" s="44" customFormat="1" ht="23.25" customHeight="1" spans="1:10">
      <c r="A27" s="47" t="s">
        <v>76</v>
      </c>
      <c r="B27" s="48" t="s">
        <v>434</v>
      </c>
      <c r="C27" s="48" t="s">
        <v>435</v>
      </c>
      <c r="D27" s="48" t="s">
        <v>79</v>
      </c>
      <c r="E27" s="49">
        <f t="shared" si="0"/>
        <v>40</v>
      </c>
      <c r="F27" s="50">
        <v>80.33</v>
      </c>
      <c r="G27" s="50">
        <f t="shared" si="1"/>
        <v>40.165</v>
      </c>
      <c r="H27" s="50">
        <f t="shared" si="2"/>
        <v>80.165</v>
      </c>
      <c r="I27" s="38">
        <f t="shared" si="3"/>
        <v>22</v>
      </c>
      <c r="J27" s="35" t="s">
        <v>25</v>
      </c>
    </row>
    <row r="28" s="44" customFormat="1" ht="23.25" customHeight="1" spans="1:10">
      <c r="A28" s="47" t="s">
        <v>76</v>
      </c>
      <c r="B28" s="48" t="s">
        <v>436</v>
      </c>
      <c r="C28" s="48" t="s">
        <v>437</v>
      </c>
      <c r="D28" s="48" t="s">
        <v>438</v>
      </c>
      <c r="E28" s="49">
        <f t="shared" si="0"/>
        <v>39.25</v>
      </c>
      <c r="F28" s="50">
        <v>81.67</v>
      </c>
      <c r="G28" s="50">
        <f t="shared" si="1"/>
        <v>40.835</v>
      </c>
      <c r="H28" s="50">
        <f t="shared" si="2"/>
        <v>80.085</v>
      </c>
      <c r="I28" s="38">
        <f t="shared" si="3"/>
        <v>23</v>
      </c>
      <c r="J28" s="35" t="s">
        <v>25</v>
      </c>
    </row>
    <row r="29" s="44" customFormat="1" ht="23.25" customHeight="1" spans="1:10">
      <c r="A29" s="47" t="s">
        <v>76</v>
      </c>
      <c r="B29" s="48" t="s">
        <v>439</v>
      </c>
      <c r="C29" s="48" t="s">
        <v>440</v>
      </c>
      <c r="D29" s="48" t="s">
        <v>40</v>
      </c>
      <c r="E29" s="49">
        <f t="shared" si="0"/>
        <v>36.5</v>
      </c>
      <c r="F29" s="50">
        <v>87</v>
      </c>
      <c r="G29" s="50">
        <f t="shared" si="1"/>
        <v>43.5</v>
      </c>
      <c r="H29" s="50">
        <f t="shared" si="2"/>
        <v>80</v>
      </c>
      <c r="I29" s="38">
        <f t="shared" ref="I20:I39" si="4">RANK(H29,H$6:H$39)</f>
        <v>24</v>
      </c>
      <c r="J29" s="57"/>
    </row>
    <row r="30" s="44" customFormat="1" ht="23.25" customHeight="1" spans="1:10">
      <c r="A30" s="47" t="s">
        <v>76</v>
      </c>
      <c r="B30" s="48" t="s">
        <v>441</v>
      </c>
      <c r="C30" s="48" t="s">
        <v>442</v>
      </c>
      <c r="D30" s="48" t="s">
        <v>413</v>
      </c>
      <c r="E30" s="49">
        <f t="shared" si="0"/>
        <v>38.375</v>
      </c>
      <c r="F30" s="50">
        <v>82.67</v>
      </c>
      <c r="G30" s="50">
        <f t="shared" si="1"/>
        <v>41.335</v>
      </c>
      <c r="H30" s="50">
        <f t="shared" si="2"/>
        <v>79.71</v>
      </c>
      <c r="I30" s="38">
        <f t="shared" si="4"/>
        <v>25</v>
      </c>
      <c r="J30" s="57"/>
    </row>
    <row r="31" s="44" customFormat="1" ht="23.25" customHeight="1" spans="1:10">
      <c r="A31" s="47" t="s">
        <v>76</v>
      </c>
      <c r="B31" s="48" t="s">
        <v>443</v>
      </c>
      <c r="C31" s="48" t="s">
        <v>444</v>
      </c>
      <c r="D31" s="48" t="s">
        <v>296</v>
      </c>
      <c r="E31" s="49">
        <f t="shared" si="0"/>
        <v>38</v>
      </c>
      <c r="F31" s="50">
        <v>82.67</v>
      </c>
      <c r="G31" s="50">
        <f t="shared" si="1"/>
        <v>41.335</v>
      </c>
      <c r="H31" s="50">
        <f t="shared" si="2"/>
        <v>79.335</v>
      </c>
      <c r="I31" s="38">
        <f t="shared" si="4"/>
        <v>26</v>
      </c>
      <c r="J31" s="57"/>
    </row>
    <row r="32" s="44" customFormat="1" ht="23.25" customHeight="1" spans="1:10">
      <c r="A32" s="47" t="s">
        <v>76</v>
      </c>
      <c r="B32" s="48" t="s">
        <v>445</v>
      </c>
      <c r="C32" s="48" t="s">
        <v>446</v>
      </c>
      <c r="D32" s="48" t="s">
        <v>447</v>
      </c>
      <c r="E32" s="49">
        <f t="shared" si="0"/>
        <v>36</v>
      </c>
      <c r="F32" s="50">
        <v>86.33</v>
      </c>
      <c r="G32" s="50">
        <f t="shared" si="1"/>
        <v>43.165</v>
      </c>
      <c r="H32" s="50">
        <f t="shared" si="2"/>
        <v>79.165</v>
      </c>
      <c r="I32" s="38">
        <f t="shared" si="4"/>
        <v>27</v>
      </c>
      <c r="J32" s="57"/>
    </row>
    <row r="33" s="44" customFormat="1" ht="23.25" customHeight="1" spans="1:10">
      <c r="A33" s="47" t="s">
        <v>76</v>
      </c>
      <c r="B33" s="48" t="s">
        <v>448</v>
      </c>
      <c r="C33" s="48" t="s">
        <v>449</v>
      </c>
      <c r="D33" s="48" t="s">
        <v>450</v>
      </c>
      <c r="E33" s="49">
        <f t="shared" si="0"/>
        <v>35.375</v>
      </c>
      <c r="F33" s="50">
        <v>87.33</v>
      </c>
      <c r="G33" s="50">
        <f t="shared" si="1"/>
        <v>43.665</v>
      </c>
      <c r="H33" s="50">
        <f t="shared" si="2"/>
        <v>79.04</v>
      </c>
      <c r="I33" s="38">
        <f t="shared" si="4"/>
        <v>28</v>
      </c>
      <c r="J33" s="57"/>
    </row>
    <row r="34" s="44" customFormat="1" ht="23.25" customHeight="1" spans="1:10">
      <c r="A34" s="47" t="s">
        <v>76</v>
      </c>
      <c r="B34" s="48" t="s">
        <v>451</v>
      </c>
      <c r="C34" s="48" t="s">
        <v>452</v>
      </c>
      <c r="D34" s="48" t="s">
        <v>88</v>
      </c>
      <c r="E34" s="51">
        <f t="shared" si="0"/>
        <v>35.125</v>
      </c>
      <c r="F34" s="50">
        <v>87.67</v>
      </c>
      <c r="G34" s="50">
        <f t="shared" si="1"/>
        <v>43.835</v>
      </c>
      <c r="H34" s="50">
        <f t="shared" si="2"/>
        <v>78.96</v>
      </c>
      <c r="I34" s="38">
        <f t="shared" si="4"/>
        <v>29</v>
      </c>
      <c r="J34" s="57"/>
    </row>
    <row r="35" s="44" customFormat="1" ht="23.25" customHeight="1" spans="1:10">
      <c r="A35" s="47" t="s">
        <v>76</v>
      </c>
      <c r="B35" s="48" t="s">
        <v>453</v>
      </c>
      <c r="C35" s="48" t="s">
        <v>454</v>
      </c>
      <c r="D35" s="48" t="s">
        <v>34</v>
      </c>
      <c r="E35" s="49">
        <f t="shared" si="0"/>
        <v>35.75</v>
      </c>
      <c r="F35" s="50">
        <v>86.33</v>
      </c>
      <c r="G35" s="50">
        <f t="shared" si="1"/>
        <v>43.165</v>
      </c>
      <c r="H35" s="50">
        <f t="shared" si="2"/>
        <v>78.915</v>
      </c>
      <c r="I35" s="38">
        <f t="shared" si="4"/>
        <v>30</v>
      </c>
      <c r="J35" s="57"/>
    </row>
    <row r="36" s="44" customFormat="1" ht="23.25" customHeight="1" spans="1:10">
      <c r="A36" s="47" t="s">
        <v>76</v>
      </c>
      <c r="B36" s="48" t="s">
        <v>455</v>
      </c>
      <c r="C36" s="48" t="s">
        <v>456</v>
      </c>
      <c r="D36" s="48" t="s">
        <v>457</v>
      </c>
      <c r="E36" s="49">
        <f t="shared" si="0"/>
        <v>36.125</v>
      </c>
      <c r="F36" s="50">
        <v>84.67</v>
      </c>
      <c r="G36" s="50">
        <f t="shared" si="1"/>
        <v>42.335</v>
      </c>
      <c r="H36" s="50">
        <f t="shared" si="2"/>
        <v>78.46</v>
      </c>
      <c r="I36" s="38">
        <f t="shared" si="4"/>
        <v>31</v>
      </c>
      <c r="J36" s="57"/>
    </row>
    <row r="37" s="44" customFormat="1" ht="23.25" customHeight="1" spans="1:10">
      <c r="A37" s="47" t="s">
        <v>76</v>
      </c>
      <c r="B37" s="48" t="s">
        <v>458</v>
      </c>
      <c r="C37" s="48" t="s">
        <v>459</v>
      </c>
      <c r="D37" s="48" t="s">
        <v>140</v>
      </c>
      <c r="E37" s="49">
        <f t="shared" si="0"/>
        <v>35.25</v>
      </c>
      <c r="F37" s="50">
        <v>83.33</v>
      </c>
      <c r="G37" s="50">
        <f t="shared" si="1"/>
        <v>41.665</v>
      </c>
      <c r="H37" s="50">
        <f t="shared" si="2"/>
        <v>76.915</v>
      </c>
      <c r="I37" s="38">
        <f t="shared" si="4"/>
        <v>32</v>
      </c>
      <c r="J37" s="57"/>
    </row>
    <row r="38" s="44" customFormat="1" ht="23.25" customHeight="1" spans="1:10">
      <c r="A38" s="47" t="s">
        <v>76</v>
      </c>
      <c r="B38" s="48" t="s">
        <v>460</v>
      </c>
      <c r="C38" s="48" t="s">
        <v>461</v>
      </c>
      <c r="D38" s="48" t="s">
        <v>450</v>
      </c>
      <c r="E38" s="49">
        <f t="shared" si="0"/>
        <v>35.375</v>
      </c>
      <c r="F38" s="50">
        <v>81</v>
      </c>
      <c r="G38" s="50">
        <f t="shared" si="1"/>
        <v>40.5</v>
      </c>
      <c r="H38" s="50">
        <f t="shared" si="2"/>
        <v>75.875</v>
      </c>
      <c r="I38" s="38">
        <f t="shared" si="4"/>
        <v>33</v>
      </c>
      <c r="J38" s="57"/>
    </row>
    <row r="39" s="44" customFormat="1" ht="23.25" customHeight="1" spans="1:10">
      <c r="A39" s="18" t="s">
        <v>76</v>
      </c>
      <c r="B39" s="52" t="s">
        <v>462</v>
      </c>
      <c r="C39" s="52" t="s">
        <v>463</v>
      </c>
      <c r="D39" s="52" t="s">
        <v>263</v>
      </c>
      <c r="E39" s="53">
        <f t="shared" si="0"/>
        <v>35.625</v>
      </c>
      <c r="F39" s="54">
        <v>79.67</v>
      </c>
      <c r="G39" s="54">
        <f t="shared" si="1"/>
        <v>39.835</v>
      </c>
      <c r="H39" s="54">
        <f t="shared" si="2"/>
        <v>75.46</v>
      </c>
      <c r="I39" s="25">
        <f t="shared" si="4"/>
        <v>34</v>
      </c>
      <c r="J39" s="58"/>
    </row>
    <row r="40" s="45" customFormat="1" ht="18.75" customHeight="1" spans="1:9">
      <c r="A40" s="45" t="s">
        <v>66</v>
      </c>
      <c r="D40" s="45" t="s">
        <v>67</v>
      </c>
      <c r="F40" s="45" t="s">
        <v>68</v>
      </c>
      <c r="I40" s="59"/>
    </row>
    <row r="41" s="45" customFormat="1" ht="18.75" customHeight="1" spans="1:9">
      <c r="A41" s="45" t="s">
        <v>69</v>
      </c>
      <c r="F41" s="45" t="s">
        <v>70</v>
      </c>
      <c r="I41" s="59"/>
    </row>
    <row r="42" s="45" customFormat="1" ht="21" customHeight="1" spans="5:9">
      <c r="E42" s="55" t="s">
        <v>71</v>
      </c>
      <c r="F42" s="55"/>
      <c r="G42" s="55"/>
      <c r="H42" s="55"/>
      <c r="I42" s="59"/>
    </row>
  </sheetData>
  <sortState ref="A6:J39">
    <sortCondition ref="H6:H39" descending="1"/>
  </sortState>
  <mergeCells count="6">
    <mergeCell ref="A1:J1"/>
    <mergeCell ref="A2:J2"/>
    <mergeCell ref="A3:C3"/>
    <mergeCell ref="D3:E3"/>
    <mergeCell ref="F3:G3"/>
    <mergeCell ref="E42:H42"/>
  </mergeCells>
  <printOptions horizontalCentered="1"/>
  <pageMargins left="0.708661417322835" right="0.708661417322835" top="1.02362204724409" bottom="1.02362204724409" header="0.15748031496063" footer="0.669291338582677"/>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topLeftCell="A19" workbookViewId="0">
      <selection activeCell="I15" sqref="I15"/>
    </sheetView>
  </sheetViews>
  <sheetFormatPr defaultColWidth="9" defaultRowHeight="13.5"/>
  <cols>
    <col min="1" max="1" width="10.125" customWidth="1"/>
    <col min="3" max="3" width="24.125" customWidth="1"/>
    <col min="4" max="4" width="10.375" customWidth="1"/>
    <col min="5" max="5" width="14.625" customWidth="1"/>
    <col min="6" max="6" width="11.125" customWidth="1"/>
    <col min="7" max="8" width="12.5" customWidth="1"/>
    <col min="9" max="9" width="10.5" customWidth="1"/>
    <col min="10" max="10" width="12.5" customWidth="1"/>
  </cols>
  <sheetData>
    <row r="1" s="1" customFormat="1" ht="27.75" customHeight="1" spans="1:10">
      <c r="A1" s="6" t="s">
        <v>464</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37" t="s">
        <v>465</v>
      </c>
      <c r="B3" s="37"/>
      <c r="C3" s="37"/>
      <c r="D3" s="3" t="s">
        <v>466</v>
      </c>
      <c r="F3" s="10" t="s">
        <v>75</v>
      </c>
      <c r="G3" s="10"/>
      <c r="H3" s="10"/>
      <c r="I3" s="10"/>
      <c r="J3" s="10"/>
    </row>
    <row r="4" s="2" customFormat="1" ht="44.25" customHeight="1" spans="1:10">
      <c r="A4" s="38" t="s">
        <v>5</v>
      </c>
      <c r="B4" s="38" t="s">
        <v>6</v>
      </c>
      <c r="C4" s="38" t="s">
        <v>7</v>
      </c>
      <c r="D4" s="38" t="s">
        <v>8</v>
      </c>
      <c r="E4" s="38" t="s">
        <v>9</v>
      </c>
      <c r="F4" s="38" t="s">
        <v>10</v>
      </c>
      <c r="G4" s="38" t="s">
        <v>11</v>
      </c>
      <c r="H4" s="38" t="s">
        <v>12</v>
      </c>
      <c r="I4" s="38" t="s">
        <v>13</v>
      </c>
      <c r="J4" s="38" t="s">
        <v>14</v>
      </c>
    </row>
    <row r="5" s="2" customFormat="1" ht="22.5" customHeight="1" spans="1:10">
      <c r="A5" s="38" t="s">
        <v>15</v>
      </c>
      <c r="B5" s="38" t="s">
        <v>16</v>
      </c>
      <c r="C5" s="38" t="s">
        <v>17</v>
      </c>
      <c r="D5" s="38">
        <v>1</v>
      </c>
      <c r="E5" s="38" t="s">
        <v>18</v>
      </c>
      <c r="F5" s="38">
        <v>3</v>
      </c>
      <c r="G5" s="38" t="s">
        <v>19</v>
      </c>
      <c r="H5" s="38" t="s">
        <v>20</v>
      </c>
      <c r="I5" s="38">
        <v>6</v>
      </c>
      <c r="J5" s="38">
        <v>7</v>
      </c>
    </row>
    <row r="6" s="2" customFormat="1" ht="23.1" customHeight="1" spans="1:10">
      <c r="A6" s="38" t="s">
        <v>467</v>
      </c>
      <c r="B6" s="27" t="s">
        <v>468</v>
      </c>
      <c r="C6" s="27" t="s">
        <v>469</v>
      </c>
      <c r="D6" s="27" t="s">
        <v>393</v>
      </c>
      <c r="E6" s="34">
        <f t="shared" ref="E6:E31" si="0">D6*0.25</f>
        <v>40.5</v>
      </c>
      <c r="F6" s="34">
        <v>86.72</v>
      </c>
      <c r="G6" s="34">
        <f t="shared" ref="G6:G31" si="1">F6*0.5</f>
        <v>43.36</v>
      </c>
      <c r="H6" s="34">
        <f t="shared" ref="H6:H31" si="2">E6+G6</f>
        <v>83.86</v>
      </c>
      <c r="I6" s="38">
        <f t="shared" ref="I6:I31" si="3">RANK(H6,$H$6:$H$31)</f>
        <v>1</v>
      </c>
      <c r="J6" s="38" t="s">
        <v>25</v>
      </c>
    </row>
    <row r="7" s="2" customFormat="1" ht="23.1" customHeight="1" spans="1:10">
      <c r="A7" s="38" t="s">
        <v>467</v>
      </c>
      <c r="B7" s="27" t="s">
        <v>470</v>
      </c>
      <c r="C7" s="27" t="s">
        <v>471</v>
      </c>
      <c r="D7" s="27" t="s">
        <v>438</v>
      </c>
      <c r="E7" s="34">
        <f t="shared" si="0"/>
        <v>39.25</v>
      </c>
      <c r="F7" s="34">
        <v>86.7</v>
      </c>
      <c r="G7" s="34">
        <f t="shared" si="1"/>
        <v>43.35</v>
      </c>
      <c r="H7" s="34">
        <f t="shared" si="2"/>
        <v>82.6</v>
      </c>
      <c r="I7" s="38">
        <f t="shared" ref="I7:I15" si="4">RANK(H7,$H$6:$H$31)</f>
        <v>2</v>
      </c>
      <c r="J7" s="38" t="s">
        <v>25</v>
      </c>
    </row>
    <row r="8" s="2" customFormat="1" ht="23.1" customHeight="1" spans="1:10">
      <c r="A8" s="38" t="s">
        <v>467</v>
      </c>
      <c r="B8" s="27" t="s">
        <v>472</v>
      </c>
      <c r="C8" s="27" t="s">
        <v>473</v>
      </c>
      <c r="D8" s="27" t="s">
        <v>336</v>
      </c>
      <c r="E8" s="34">
        <f t="shared" si="0"/>
        <v>38.75</v>
      </c>
      <c r="F8" s="34">
        <v>86.37</v>
      </c>
      <c r="G8" s="34">
        <f t="shared" si="1"/>
        <v>43.185</v>
      </c>
      <c r="H8" s="34">
        <f t="shared" si="2"/>
        <v>81.935</v>
      </c>
      <c r="I8" s="38">
        <f t="shared" si="4"/>
        <v>3</v>
      </c>
      <c r="J8" s="38" t="s">
        <v>25</v>
      </c>
    </row>
    <row r="9" s="2" customFormat="1" ht="23.1" customHeight="1" spans="1:10">
      <c r="A9" s="38" t="s">
        <v>467</v>
      </c>
      <c r="B9" s="27" t="s">
        <v>474</v>
      </c>
      <c r="C9" s="27" t="s">
        <v>475</v>
      </c>
      <c r="D9" s="27" t="s">
        <v>360</v>
      </c>
      <c r="E9" s="34">
        <f t="shared" si="0"/>
        <v>38.125</v>
      </c>
      <c r="F9" s="34">
        <v>85.67</v>
      </c>
      <c r="G9" s="34">
        <f t="shared" si="1"/>
        <v>42.835</v>
      </c>
      <c r="H9" s="34">
        <f t="shared" si="2"/>
        <v>80.96</v>
      </c>
      <c r="I9" s="38">
        <f t="shared" si="4"/>
        <v>4</v>
      </c>
      <c r="J9" s="38" t="s">
        <v>25</v>
      </c>
    </row>
    <row r="10" s="2" customFormat="1" ht="23.1" customHeight="1" spans="1:10">
      <c r="A10" s="38" t="s">
        <v>467</v>
      </c>
      <c r="B10" s="27" t="s">
        <v>476</v>
      </c>
      <c r="C10" s="27" t="s">
        <v>477</v>
      </c>
      <c r="D10" s="27" t="s">
        <v>28</v>
      </c>
      <c r="E10" s="34">
        <f t="shared" si="0"/>
        <v>37.875</v>
      </c>
      <c r="F10" s="34">
        <v>84.7</v>
      </c>
      <c r="G10" s="34">
        <f t="shared" si="1"/>
        <v>42.35</v>
      </c>
      <c r="H10" s="34">
        <f t="shared" si="2"/>
        <v>80.225</v>
      </c>
      <c r="I10" s="38">
        <f t="shared" si="4"/>
        <v>5</v>
      </c>
      <c r="J10" s="38" t="s">
        <v>25</v>
      </c>
    </row>
    <row r="11" s="2" customFormat="1" ht="23.1" customHeight="1" spans="1:10">
      <c r="A11" s="38" t="s">
        <v>467</v>
      </c>
      <c r="B11" s="27" t="s">
        <v>478</v>
      </c>
      <c r="C11" s="27" t="s">
        <v>479</v>
      </c>
      <c r="D11" s="27" t="s">
        <v>447</v>
      </c>
      <c r="E11" s="34">
        <f t="shared" si="0"/>
        <v>36</v>
      </c>
      <c r="F11" s="34">
        <v>87.22</v>
      </c>
      <c r="G11" s="34">
        <f t="shared" si="1"/>
        <v>43.61</v>
      </c>
      <c r="H11" s="34">
        <f t="shared" si="2"/>
        <v>79.61</v>
      </c>
      <c r="I11" s="38">
        <f t="shared" si="4"/>
        <v>6</v>
      </c>
      <c r="J11" s="38" t="s">
        <v>25</v>
      </c>
    </row>
    <row r="12" s="2" customFormat="1" ht="23.1" customHeight="1" spans="1:10">
      <c r="A12" s="38" t="s">
        <v>467</v>
      </c>
      <c r="B12" s="27" t="s">
        <v>480</v>
      </c>
      <c r="C12" s="27" t="s">
        <v>481</v>
      </c>
      <c r="D12" s="27" t="s">
        <v>426</v>
      </c>
      <c r="E12" s="34">
        <f t="shared" si="0"/>
        <v>36.25</v>
      </c>
      <c r="F12" s="34">
        <v>85.32</v>
      </c>
      <c r="G12" s="34">
        <f t="shared" si="1"/>
        <v>42.66</v>
      </c>
      <c r="H12" s="34">
        <f t="shared" si="2"/>
        <v>78.91</v>
      </c>
      <c r="I12" s="38">
        <f t="shared" si="4"/>
        <v>7</v>
      </c>
      <c r="J12" s="38" t="s">
        <v>25</v>
      </c>
    </row>
    <row r="13" s="2" customFormat="1" ht="23.1" customHeight="1" spans="1:10">
      <c r="A13" s="38" t="s">
        <v>467</v>
      </c>
      <c r="B13" s="27" t="s">
        <v>482</v>
      </c>
      <c r="C13" s="27" t="s">
        <v>483</v>
      </c>
      <c r="D13" s="27" t="s">
        <v>484</v>
      </c>
      <c r="E13" s="34">
        <f t="shared" si="0"/>
        <v>35</v>
      </c>
      <c r="F13" s="28">
        <v>87.63</v>
      </c>
      <c r="G13" s="28">
        <f t="shared" si="1"/>
        <v>43.815</v>
      </c>
      <c r="H13" s="34">
        <f t="shared" si="2"/>
        <v>78.815</v>
      </c>
      <c r="I13" s="38">
        <f t="shared" si="4"/>
        <v>8</v>
      </c>
      <c r="J13" s="38" t="s">
        <v>25</v>
      </c>
    </row>
    <row r="14" s="2" customFormat="1" ht="23.1" customHeight="1" spans="1:10">
      <c r="A14" s="38" t="s">
        <v>467</v>
      </c>
      <c r="B14" s="27" t="s">
        <v>485</v>
      </c>
      <c r="C14" s="27" t="s">
        <v>486</v>
      </c>
      <c r="D14" s="27" t="s">
        <v>37</v>
      </c>
      <c r="E14" s="34">
        <f t="shared" si="0"/>
        <v>36.75</v>
      </c>
      <c r="F14" s="34">
        <v>84.12</v>
      </c>
      <c r="G14" s="34">
        <f t="shared" si="1"/>
        <v>42.06</v>
      </c>
      <c r="H14" s="34">
        <f t="shared" si="2"/>
        <v>78.81</v>
      </c>
      <c r="I14" s="38">
        <f t="shared" si="4"/>
        <v>9</v>
      </c>
      <c r="J14" s="38" t="s">
        <v>25</v>
      </c>
    </row>
    <row r="15" s="2" customFormat="1" ht="23.1" customHeight="1" spans="1:10">
      <c r="A15" s="38" t="s">
        <v>467</v>
      </c>
      <c r="B15" s="27" t="s">
        <v>487</v>
      </c>
      <c r="C15" s="27" t="s">
        <v>488</v>
      </c>
      <c r="D15" s="27" t="s">
        <v>85</v>
      </c>
      <c r="E15" s="34">
        <f t="shared" si="0"/>
        <v>34.25</v>
      </c>
      <c r="F15" s="28">
        <v>88.42</v>
      </c>
      <c r="G15" s="28">
        <f t="shared" si="1"/>
        <v>44.21</v>
      </c>
      <c r="H15" s="34">
        <f t="shared" si="2"/>
        <v>78.46</v>
      </c>
      <c r="I15" s="38">
        <f t="shared" si="4"/>
        <v>10</v>
      </c>
      <c r="J15" s="38" t="s">
        <v>25</v>
      </c>
    </row>
    <row r="16" s="4" customFormat="1" ht="23.1" customHeight="1" spans="1:10">
      <c r="A16" s="38" t="s">
        <v>467</v>
      </c>
      <c r="B16" s="27" t="s">
        <v>489</v>
      </c>
      <c r="C16" s="27" t="s">
        <v>490</v>
      </c>
      <c r="D16" s="27" t="s">
        <v>429</v>
      </c>
      <c r="E16" s="34">
        <f t="shared" si="0"/>
        <v>36.375</v>
      </c>
      <c r="F16" s="34">
        <v>84.01</v>
      </c>
      <c r="G16" s="34">
        <f t="shared" si="1"/>
        <v>42.005</v>
      </c>
      <c r="H16" s="34">
        <f t="shared" si="2"/>
        <v>78.38</v>
      </c>
      <c r="I16" s="38">
        <f t="shared" si="3"/>
        <v>11</v>
      </c>
      <c r="J16" s="38"/>
    </row>
    <row r="17" s="4" customFormat="1" ht="23.1" customHeight="1" spans="1:10">
      <c r="A17" s="38" t="s">
        <v>467</v>
      </c>
      <c r="B17" s="27" t="s">
        <v>491</v>
      </c>
      <c r="C17" s="27" t="s">
        <v>492</v>
      </c>
      <c r="D17" s="27" t="s">
        <v>88</v>
      </c>
      <c r="E17" s="34">
        <f t="shared" si="0"/>
        <v>35.125</v>
      </c>
      <c r="F17" s="28">
        <v>85.83</v>
      </c>
      <c r="G17" s="28">
        <f t="shared" si="1"/>
        <v>42.915</v>
      </c>
      <c r="H17" s="34">
        <f t="shared" si="2"/>
        <v>78.04</v>
      </c>
      <c r="I17" s="38">
        <f t="shared" si="3"/>
        <v>12</v>
      </c>
      <c r="J17" s="43"/>
    </row>
    <row r="18" s="4" customFormat="1" ht="23.1" customHeight="1" spans="1:10">
      <c r="A18" s="38" t="s">
        <v>467</v>
      </c>
      <c r="B18" s="27" t="s">
        <v>493</v>
      </c>
      <c r="C18" s="27" t="s">
        <v>494</v>
      </c>
      <c r="D18" s="27" t="s">
        <v>85</v>
      </c>
      <c r="E18" s="34">
        <f t="shared" si="0"/>
        <v>34.25</v>
      </c>
      <c r="F18" s="28">
        <v>87</v>
      </c>
      <c r="G18" s="28">
        <f t="shared" si="1"/>
        <v>43.5</v>
      </c>
      <c r="H18" s="28">
        <f t="shared" si="2"/>
        <v>77.75</v>
      </c>
      <c r="I18" s="38">
        <f t="shared" si="3"/>
        <v>13</v>
      </c>
      <c r="J18" s="43"/>
    </row>
    <row r="19" s="4" customFormat="1" ht="23.1" customHeight="1" spans="1:10">
      <c r="A19" s="38" t="s">
        <v>467</v>
      </c>
      <c r="B19" s="27" t="s">
        <v>495</v>
      </c>
      <c r="C19" s="27" t="s">
        <v>496</v>
      </c>
      <c r="D19" s="27" t="s">
        <v>497</v>
      </c>
      <c r="E19" s="34">
        <f t="shared" si="0"/>
        <v>34.125</v>
      </c>
      <c r="F19" s="28">
        <v>86.03</v>
      </c>
      <c r="G19" s="28">
        <f t="shared" si="1"/>
        <v>43.015</v>
      </c>
      <c r="H19" s="28">
        <f t="shared" si="2"/>
        <v>77.14</v>
      </c>
      <c r="I19" s="38">
        <f t="shared" si="3"/>
        <v>14</v>
      </c>
      <c r="J19" s="43"/>
    </row>
    <row r="20" s="4" customFormat="1" ht="23.1" customHeight="1" spans="1:10">
      <c r="A20" s="38" t="s">
        <v>467</v>
      </c>
      <c r="B20" s="27" t="s">
        <v>498</v>
      </c>
      <c r="C20" s="27" t="s">
        <v>499</v>
      </c>
      <c r="D20" s="27" t="s">
        <v>94</v>
      </c>
      <c r="E20" s="34">
        <f t="shared" si="0"/>
        <v>33.375</v>
      </c>
      <c r="F20" s="28">
        <v>87.17</v>
      </c>
      <c r="G20" s="28">
        <f t="shared" si="1"/>
        <v>43.585</v>
      </c>
      <c r="H20" s="28">
        <f t="shared" si="2"/>
        <v>76.96</v>
      </c>
      <c r="I20" s="38">
        <f t="shared" si="3"/>
        <v>15</v>
      </c>
      <c r="J20" s="43"/>
    </row>
    <row r="21" s="4" customFormat="1" ht="23.1" customHeight="1" spans="1:10">
      <c r="A21" s="38" t="s">
        <v>467</v>
      </c>
      <c r="B21" s="27" t="s">
        <v>500</v>
      </c>
      <c r="C21" s="27" t="s">
        <v>501</v>
      </c>
      <c r="D21" s="27" t="s">
        <v>502</v>
      </c>
      <c r="E21" s="34">
        <f t="shared" si="0"/>
        <v>34.375</v>
      </c>
      <c r="F21" s="28">
        <v>85</v>
      </c>
      <c r="G21" s="28">
        <f t="shared" si="1"/>
        <v>42.5</v>
      </c>
      <c r="H21" s="28">
        <f t="shared" si="2"/>
        <v>76.875</v>
      </c>
      <c r="I21" s="38">
        <f t="shared" si="3"/>
        <v>16</v>
      </c>
      <c r="J21" s="43"/>
    </row>
    <row r="22" s="4" customFormat="1" ht="23.1" customHeight="1" spans="1:10">
      <c r="A22" s="38" t="s">
        <v>467</v>
      </c>
      <c r="B22" s="27" t="s">
        <v>503</v>
      </c>
      <c r="C22" s="27" t="s">
        <v>504</v>
      </c>
      <c r="D22" s="27" t="s">
        <v>505</v>
      </c>
      <c r="E22" s="34">
        <f t="shared" si="0"/>
        <v>33.625</v>
      </c>
      <c r="F22" s="28">
        <v>85.56</v>
      </c>
      <c r="G22" s="28">
        <f t="shared" si="1"/>
        <v>42.78</v>
      </c>
      <c r="H22" s="28">
        <f t="shared" si="2"/>
        <v>76.405</v>
      </c>
      <c r="I22" s="38">
        <f t="shared" si="3"/>
        <v>17</v>
      </c>
      <c r="J22" s="43"/>
    </row>
    <row r="23" s="4" customFormat="1" ht="23.1" customHeight="1" spans="1:10">
      <c r="A23" s="38" t="s">
        <v>467</v>
      </c>
      <c r="B23" s="27" t="s">
        <v>506</v>
      </c>
      <c r="C23" s="27" t="s">
        <v>507</v>
      </c>
      <c r="D23" s="27" t="s">
        <v>508</v>
      </c>
      <c r="E23" s="34">
        <f t="shared" si="0"/>
        <v>33</v>
      </c>
      <c r="F23" s="28">
        <v>86.38</v>
      </c>
      <c r="G23" s="28">
        <f t="shared" si="1"/>
        <v>43.19</v>
      </c>
      <c r="H23" s="28">
        <f t="shared" si="2"/>
        <v>76.19</v>
      </c>
      <c r="I23" s="38">
        <f t="shared" si="3"/>
        <v>18</v>
      </c>
      <c r="J23" s="43"/>
    </row>
    <row r="24" s="4" customFormat="1" ht="23.1" customHeight="1" spans="1:10">
      <c r="A24" s="38" t="s">
        <v>467</v>
      </c>
      <c r="B24" s="27" t="s">
        <v>509</v>
      </c>
      <c r="C24" s="27" t="s">
        <v>510</v>
      </c>
      <c r="D24" s="27" t="s">
        <v>94</v>
      </c>
      <c r="E24" s="34">
        <f t="shared" si="0"/>
        <v>33.375</v>
      </c>
      <c r="F24" s="28">
        <v>85.28</v>
      </c>
      <c r="G24" s="28">
        <f t="shared" si="1"/>
        <v>42.64</v>
      </c>
      <c r="H24" s="28">
        <f t="shared" si="2"/>
        <v>76.015</v>
      </c>
      <c r="I24" s="38">
        <f t="shared" si="3"/>
        <v>19</v>
      </c>
      <c r="J24" s="43"/>
    </row>
    <row r="25" s="4" customFormat="1" ht="23.1" customHeight="1" spans="1:10">
      <c r="A25" s="38" t="s">
        <v>467</v>
      </c>
      <c r="B25" s="27" t="s">
        <v>511</v>
      </c>
      <c r="C25" s="27" t="s">
        <v>512</v>
      </c>
      <c r="D25" s="27" t="s">
        <v>497</v>
      </c>
      <c r="E25" s="34">
        <f t="shared" si="0"/>
        <v>34.125</v>
      </c>
      <c r="F25" s="28">
        <v>82.8</v>
      </c>
      <c r="G25" s="28">
        <f t="shared" si="1"/>
        <v>41.4</v>
      </c>
      <c r="H25" s="28">
        <f t="shared" si="2"/>
        <v>75.525</v>
      </c>
      <c r="I25" s="38">
        <f t="shared" si="3"/>
        <v>20</v>
      </c>
      <c r="J25" s="43"/>
    </row>
    <row r="26" s="4" customFormat="1" ht="23.1" customHeight="1" spans="1:10">
      <c r="A26" s="38" t="s">
        <v>467</v>
      </c>
      <c r="B26" s="27" t="s">
        <v>513</v>
      </c>
      <c r="C26" s="27" t="s">
        <v>514</v>
      </c>
      <c r="D26" s="27" t="s">
        <v>508</v>
      </c>
      <c r="E26" s="34">
        <f t="shared" si="0"/>
        <v>33</v>
      </c>
      <c r="F26" s="28">
        <v>84.26</v>
      </c>
      <c r="G26" s="28">
        <f t="shared" si="1"/>
        <v>42.13</v>
      </c>
      <c r="H26" s="28">
        <f t="shared" si="2"/>
        <v>75.13</v>
      </c>
      <c r="I26" s="38">
        <f t="shared" si="3"/>
        <v>21</v>
      </c>
      <c r="J26" s="43"/>
    </row>
    <row r="27" s="4" customFormat="1" ht="23.1" customHeight="1" spans="1:10">
      <c r="A27" s="38" t="s">
        <v>467</v>
      </c>
      <c r="B27" s="27" t="s">
        <v>515</v>
      </c>
      <c r="C27" s="27" t="s">
        <v>516</v>
      </c>
      <c r="D27" s="27" t="s">
        <v>43</v>
      </c>
      <c r="E27" s="34">
        <f t="shared" si="0"/>
        <v>33.75</v>
      </c>
      <c r="F27" s="28">
        <v>82.7</v>
      </c>
      <c r="G27" s="28">
        <f t="shared" si="1"/>
        <v>41.35</v>
      </c>
      <c r="H27" s="28">
        <f t="shared" si="2"/>
        <v>75.1</v>
      </c>
      <c r="I27" s="38">
        <f t="shared" si="3"/>
        <v>22</v>
      </c>
      <c r="J27" s="43"/>
    </row>
    <row r="28" s="4" customFormat="1" ht="23.1" customHeight="1" spans="1:10">
      <c r="A28" s="38" t="s">
        <v>467</v>
      </c>
      <c r="B28" s="27" t="s">
        <v>517</v>
      </c>
      <c r="C28" s="27" t="s">
        <v>518</v>
      </c>
      <c r="D28" s="27" t="s">
        <v>269</v>
      </c>
      <c r="E28" s="34">
        <f t="shared" si="0"/>
        <v>33.25</v>
      </c>
      <c r="F28" s="28">
        <v>75.36</v>
      </c>
      <c r="G28" s="28">
        <f t="shared" si="1"/>
        <v>37.68</v>
      </c>
      <c r="H28" s="28">
        <f t="shared" si="2"/>
        <v>70.93</v>
      </c>
      <c r="I28" s="38">
        <f t="shared" si="3"/>
        <v>23</v>
      </c>
      <c r="J28" s="43"/>
    </row>
    <row r="29" s="4" customFormat="1" ht="23.1" customHeight="1" spans="1:10">
      <c r="A29" s="38" t="s">
        <v>467</v>
      </c>
      <c r="B29" s="27" t="s">
        <v>519</v>
      </c>
      <c r="C29" s="27" t="s">
        <v>520</v>
      </c>
      <c r="D29" s="27" t="s">
        <v>505</v>
      </c>
      <c r="E29" s="34">
        <f t="shared" si="0"/>
        <v>33.625</v>
      </c>
      <c r="F29" s="28">
        <v>73.52</v>
      </c>
      <c r="G29" s="28">
        <f t="shared" si="1"/>
        <v>36.76</v>
      </c>
      <c r="H29" s="28">
        <f t="shared" si="2"/>
        <v>70.385</v>
      </c>
      <c r="I29" s="38">
        <f t="shared" si="3"/>
        <v>24</v>
      </c>
      <c r="J29" s="43"/>
    </row>
    <row r="30" s="4" customFormat="1" ht="23.1" customHeight="1" spans="1:10">
      <c r="A30" s="38" t="s">
        <v>467</v>
      </c>
      <c r="B30" s="39" t="s">
        <v>521</v>
      </c>
      <c r="C30" s="27" t="s">
        <v>522</v>
      </c>
      <c r="D30" s="27" t="s">
        <v>360</v>
      </c>
      <c r="E30" s="34">
        <f t="shared" si="0"/>
        <v>38.125</v>
      </c>
      <c r="F30" s="34">
        <v>0</v>
      </c>
      <c r="G30" s="34">
        <f t="shared" si="1"/>
        <v>0</v>
      </c>
      <c r="H30" s="28">
        <f t="shared" si="2"/>
        <v>38.125</v>
      </c>
      <c r="I30" s="38">
        <f t="shared" si="3"/>
        <v>25</v>
      </c>
      <c r="J30" s="38" t="s">
        <v>65</v>
      </c>
    </row>
    <row r="31" s="4" customFormat="1" ht="23.1" customHeight="1" spans="1:10">
      <c r="A31" s="38" t="s">
        <v>467</v>
      </c>
      <c r="B31" s="27" t="s">
        <v>523</v>
      </c>
      <c r="C31" s="27" t="s">
        <v>524</v>
      </c>
      <c r="D31" s="27" t="s">
        <v>208</v>
      </c>
      <c r="E31" s="34">
        <f t="shared" si="0"/>
        <v>34.75</v>
      </c>
      <c r="F31" s="28">
        <v>0</v>
      </c>
      <c r="G31" s="28">
        <f t="shared" si="1"/>
        <v>0</v>
      </c>
      <c r="H31" s="28">
        <f t="shared" si="2"/>
        <v>34.75</v>
      </c>
      <c r="I31" s="38">
        <f t="shared" si="3"/>
        <v>26</v>
      </c>
      <c r="J31" s="43" t="s">
        <v>65</v>
      </c>
    </row>
    <row r="32" s="5" customFormat="1" ht="18.75" spans="1:8">
      <c r="A32" s="5" t="s">
        <v>66</v>
      </c>
      <c r="D32" s="5" t="s">
        <v>67</v>
      </c>
      <c r="E32" s="40"/>
      <c r="F32" s="5" t="s">
        <v>68</v>
      </c>
      <c r="G32" s="41"/>
      <c r="H32" s="42"/>
    </row>
    <row r="33" s="5" customFormat="1" ht="18.75" spans="1:6">
      <c r="A33" s="5" t="s">
        <v>69</v>
      </c>
      <c r="F33" s="5" t="s">
        <v>70</v>
      </c>
    </row>
    <row r="34" s="5" customFormat="1" ht="21" customHeight="1" spans="5:8">
      <c r="E34" s="21" t="s">
        <v>71</v>
      </c>
      <c r="F34" s="21"/>
      <c r="G34" s="21"/>
      <c r="H34" s="21"/>
    </row>
  </sheetData>
  <mergeCells count="6">
    <mergeCell ref="A1:J1"/>
    <mergeCell ref="A2:J2"/>
    <mergeCell ref="A3:C3"/>
    <mergeCell ref="D3:E3"/>
    <mergeCell ref="F3:G3"/>
    <mergeCell ref="E34:H34"/>
  </mergeCells>
  <printOptions horizontalCentered="1"/>
  <pageMargins left="0.708661417322835" right="0.708661417322835" top="0.669291338582677" bottom="0.551181102362205" header="0.15748031496063" footer="0.15748031496063"/>
  <pageSetup paperSize="9"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7" workbookViewId="0">
      <selection activeCell="K11" sqref="K11"/>
    </sheetView>
  </sheetViews>
  <sheetFormatPr defaultColWidth="9" defaultRowHeight="13.5"/>
  <cols>
    <col min="1" max="1" width="10.25" customWidth="1"/>
    <col min="3" max="3" width="23.75" customWidth="1"/>
    <col min="4" max="4" width="10.625" customWidth="1"/>
    <col min="5" max="5" width="14.75" customWidth="1"/>
    <col min="6" max="6" width="9.625" customWidth="1"/>
    <col min="8" max="8" width="9.625" customWidth="1"/>
    <col min="10" max="10" width="9.875" customWidth="1"/>
  </cols>
  <sheetData>
    <row r="1" s="1" customFormat="1" ht="27.75" customHeight="1" spans="1:10">
      <c r="A1" s="6" t="s">
        <v>525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526</v>
      </c>
      <c r="B3" s="8"/>
      <c r="C3" s="10" t="s">
        <v>527</v>
      </c>
      <c r="D3" s="10"/>
      <c r="E3" s="10"/>
      <c r="F3" s="10" t="s">
        <v>528</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13" t="s">
        <v>15</v>
      </c>
      <c r="B5" s="14" t="s">
        <v>16</v>
      </c>
      <c r="C5" s="10" t="s">
        <v>17</v>
      </c>
      <c r="D5" s="14">
        <v>1</v>
      </c>
      <c r="E5" s="14" t="s">
        <v>229</v>
      </c>
      <c r="F5" s="14">
        <v>3</v>
      </c>
      <c r="G5" s="14" t="s">
        <v>230</v>
      </c>
      <c r="H5" s="14" t="s">
        <v>20</v>
      </c>
      <c r="I5" s="14">
        <v>6</v>
      </c>
      <c r="J5" s="23">
        <v>7</v>
      </c>
    </row>
    <row r="6" s="2" customFormat="1" ht="26.1" customHeight="1" spans="1:10">
      <c r="A6" s="13" t="s">
        <v>231</v>
      </c>
      <c r="B6" s="27" t="s">
        <v>529</v>
      </c>
      <c r="C6" s="27" t="s">
        <v>530</v>
      </c>
      <c r="D6" s="27" t="s">
        <v>97</v>
      </c>
      <c r="E6" s="16">
        <f t="shared" ref="E6:E13" si="0">D6*0.2</f>
        <v>22.5</v>
      </c>
      <c r="F6" s="16">
        <v>80.44</v>
      </c>
      <c r="G6" s="16">
        <f t="shared" ref="G6:G13" si="1">F6*0.6</f>
        <v>48.264</v>
      </c>
      <c r="H6" s="16">
        <f t="shared" ref="H6:H13" si="2">E6+G6</f>
        <v>70.764</v>
      </c>
      <c r="I6" s="14">
        <f t="shared" ref="I6:I13" si="3">RANK(H6,$H$6:$H$13)</f>
        <v>1</v>
      </c>
      <c r="J6" s="23" t="s">
        <v>25</v>
      </c>
    </row>
    <row r="7" s="2" customFormat="1" ht="26.1" customHeight="1" spans="1:10">
      <c r="A7" s="13" t="s">
        <v>231</v>
      </c>
      <c r="B7" s="27" t="s">
        <v>531</v>
      </c>
      <c r="C7" s="27" t="s">
        <v>532</v>
      </c>
      <c r="D7" s="27" t="s">
        <v>245</v>
      </c>
      <c r="E7" s="16">
        <f t="shared" si="0"/>
        <v>21.9</v>
      </c>
      <c r="F7" s="16">
        <v>77.7</v>
      </c>
      <c r="G7" s="16">
        <f t="shared" si="1"/>
        <v>46.62</v>
      </c>
      <c r="H7" s="16">
        <f t="shared" si="2"/>
        <v>68.52</v>
      </c>
      <c r="I7" s="14">
        <f t="shared" si="3"/>
        <v>2</v>
      </c>
      <c r="J7" s="23" t="s">
        <v>25</v>
      </c>
    </row>
    <row r="8" s="2" customFormat="1" ht="26.1" customHeight="1" spans="1:10">
      <c r="A8" s="13" t="s">
        <v>231</v>
      </c>
      <c r="B8" s="27" t="s">
        <v>533</v>
      </c>
      <c r="C8" s="27" t="s">
        <v>534</v>
      </c>
      <c r="D8" s="27" t="s">
        <v>180</v>
      </c>
      <c r="E8" s="16">
        <f t="shared" si="0"/>
        <v>17.7</v>
      </c>
      <c r="F8" s="16">
        <v>81.82</v>
      </c>
      <c r="G8" s="16">
        <f t="shared" si="1"/>
        <v>49.092</v>
      </c>
      <c r="H8" s="16">
        <f t="shared" si="2"/>
        <v>66.792</v>
      </c>
      <c r="I8" s="14">
        <f t="shared" si="3"/>
        <v>3</v>
      </c>
      <c r="J8" s="23" t="s">
        <v>25</v>
      </c>
    </row>
    <row r="9" s="2" customFormat="1" ht="26.1" customHeight="1" spans="1:10">
      <c r="A9" s="13" t="s">
        <v>231</v>
      </c>
      <c r="B9" s="27" t="s">
        <v>535</v>
      </c>
      <c r="C9" s="27" t="s">
        <v>536</v>
      </c>
      <c r="D9" s="27" t="s">
        <v>537</v>
      </c>
      <c r="E9" s="16">
        <f t="shared" si="0"/>
        <v>15.9</v>
      </c>
      <c r="F9" s="17">
        <v>78.36</v>
      </c>
      <c r="G9" s="17">
        <f t="shared" si="1"/>
        <v>47.016</v>
      </c>
      <c r="H9" s="16">
        <f t="shared" si="2"/>
        <v>62.916</v>
      </c>
      <c r="I9" s="14">
        <f t="shared" si="3"/>
        <v>4</v>
      </c>
      <c r="J9" s="24"/>
    </row>
    <row r="10" s="2" customFormat="1" ht="26.1" customHeight="1" spans="1:10">
      <c r="A10" s="13" t="s">
        <v>231</v>
      </c>
      <c r="B10" s="27" t="s">
        <v>538</v>
      </c>
      <c r="C10" s="27" t="s">
        <v>539</v>
      </c>
      <c r="D10" s="27" t="s">
        <v>540</v>
      </c>
      <c r="E10" s="16">
        <f t="shared" si="0"/>
        <v>16.9</v>
      </c>
      <c r="F10" s="16">
        <v>75.86</v>
      </c>
      <c r="G10" s="16">
        <f t="shared" si="1"/>
        <v>45.516</v>
      </c>
      <c r="H10" s="16">
        <f t="shared" si="2"/>
        <v>62.416</v>
      </c>
      <c r="I10" s="14">
        <f t="shared" si="3"/>
        <v>5</v>
      </c>
      <c r="J10" s="23"/>
    </row>
    <row r="11" s="4" customFormat="1" ht="26.1" customHeight="1" spans="1:10">
      <c r="A11" s="13" t="s">
        <v>231</v>
      </c>
      <c r="B11" s="27" t="s">
        <v>541</v>
      </c>
      <c r="C11" s="27" t="s">
        <v>542</v>
      </c>
      <c r="D11" s="27" t="s">
        <v>109</v>
      </c>
      <c r="E11" s="16">
        <f t="shared" si="0"/>
        <v>17.9</v>
      </c>
      <c r="F11" s="34">
        <v>73.32</v>
      </c>
      <c r="G11" s="34">
        <f t="shared" si="1"/>
        <v>43.992</v>
      </c>
      <c r="H11" s="16">
        <f t="shared" si="2"/>
        <v>61.892</v>
      </c>
      <c r="I11" s="14">
        <f t="shared" si="3"/>
        <v>6</v>
      </c>
      <c r="J11" s="35"/>
    </row>
    <row r="12" s="4" customFormat="1" ht="26.1" customHeight="1" spans="1:10">
      <c r="A12" s="13" t="s">
        <v>231</v>
      </c>
      <c r="B12" s="27" t="s">
        <v>543</v>
      </c>
      <c r="C12" s="27" t="s">
        <v>544</v>
      </c>
      <c r="D12" s="27" t="s">
        <v>545</v>
      </c>
      <c r="E12" s="16">
        <f t="shared" si="0"/>
        <v>14.8</v>
      </c>
      <c r="F12" s="28">
        <v>76.32</v>
      </c>
      <c r="G12" s="28">
        <f t="shared" si="1"/>
        <v>45.792</v>
      </c>
      <c r="H12" s="16">
        <f t="shared" si="2"/>
        <v>60.592</v>
      </c>
      <c r="I12" s="14">
        <f t="shared" si="3"/>
        <v>7</v>
      </c>
      <c r="J12" s="32"/>
    </row>
    <row r="13" s="4" customFormat="1" ht="26.1" customHeight="1" spans="1:10">
      <c r="A13" s="18" t="s">
        <v>231</v>
      </c>
      <c r="B13" s="29" t="s">
        <v>546</v>
      </c>
      <c r="C13" s="29" t="s">
        <v>547</v>
      </c>
      <c r="D13" s="30" t="s">
        <v>548</v>
      </c>
      <c r="E13" s="20">
        <f t="shared" si="0"/>
        <v>12.3</v>
      </c>
      <c r="F13" s="31">
        <v>73.1</v>
      </c>
      <c r="G13" s="31">
        <f t="shared" si="1"/>
        <v>43.86</v>
      </c>
      <c r="H13" s="31">
        <f t="shared" si="2"/>
        <v>56.16</v>
      </c>
      <c r="I13" s="25">
        <f t="shared" si="3"/>
        <v>8</v>
      </c>
      <c r="J13" s="33"/>
    </row>
    <row r="14" customFormat="1"/>
    <row r="15" s="5" customFormat="1" ht="18.75" spans="1:6">
      <c r="A15" s="5" t="s">
        <v>66</v>
      </c>
      <c r="D15" s="5" t="s">
        <v>67</v>
      </c>
      <c r="F15" s="5" t="s">
        <v>68</v>
      </c>
    </row>
    <row r="16" s="5" customFormat="1" ht="18.75"/>
    <row r="17" s="5" customFormat="1" ht="18.75" spans="1:6">
      <c r="A17" s="5" t="s">
        <v>69</v>
      </c>
      <c r="F17" s="5" t="s">
        <v>70</v>
      </c>
    </row>
    <row r="18" s="5" customFormat="1" ht="21" customHeight="1" spans="5:8">
      <c r="E18" s="21" t="s">
        <v>71</v>
      </c>
      <c r="F18" s="21"/>
      <c r="G18" s="21"/>
      <c r="H18" s="21"/>
    </row>
  </sheetData>
  <sortState ref="A6:L10">
    <sortCondition ref="H6:H10" descending="1"/>
  </sortState>
  <mergeCells count="6">
    <mergeCell ref="A1:J1"/>
    <mergeCell ref="A2:J2"/>
    <mergeCell ref="A3:B3"/>
    <mergeCell ref="C3:E3"/>
    <mergeCell ref="F3:G3"/>
    <mergeCell ref="E18:H18"/>
  </mergeCells>
  <printOptions horizontalCentered="1"/>
  <pageMargins left="0.699305555555556" right="0.699305555555556"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J9" sqref="J9"/>
    </sheetView>
  </sheetViews>
  <sheetFormatPr defaultColWidth="9" defaultRowHeight="13.5"/>
  <cols>
    <col min="1" max="1" width="11.125" customWidth="1"/>
    <col min="3" max="3" width="24.75" customWidth="1"/>
    <col min="5" max="5" width="15.875" customWidth="1"/>
    <col min="6" max="6" width="11.125" customWidth="1"/>
    <col min="7" max="7" width="12.125" customWidth="1"/>
    <col min="8" max="8" width="13.625" customWidth="1"/>
    <col min="10" max="10" width="11.625" customWidth="1"/>
  </cols>
  <sheetData>
    <row r="1" s="1" customFormat="1" ht="27.75" customHeight="1" spans="1:10">
      <c r="A1" s="6" t="s">
        <v>549</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550</v>
      </c>
      <c r="B3" s="8"/>
      <c r="C3" s="10" t="s">
        <v>551</v>
      </c>
      <c r="D3" s="10"/>
      <c r="E3" s="10"/>
      <c r="F3" s="10" t="s">
        <v>552</v>
      </c>
      <c r="G3" s="10"/>
      <c r="H3" s="10"/>
      <c r="I3" s="10"/>
      <c r="J3" s="10"/>
    </row>
    <row r="4" s="2" customFormat="1" ht="38.25" customHeight="1" spans="1:10">
      <c r="A4" s="11" t="s">
        <v>5</v>
      </c>
      <c r="B4" s="12" t="s">
        <v>6</v>
      </c>
      <c r="C4" s="12" t="s">
        <v>7</v>
      </c>
      <c r="D4" s="12" t="s">
        <v>8</v>
      </c>
      <c r="E4" s="12" t="s">
        <v>9</v>
      </c>
      <c r="F4" s="12" t="s">
        <v>10</v>
      </c>
      <c r="G4" s="12" t="s">
        <v>11</v>
      </c>
      <c r="H4" s="12" t="s">
        <v>12</v>
      </c>
      <c r="I4" s="12" t="s">
        <v>13</v>
      </c>
      <c r="J4" s="22" t="s">
        <v>14</v>
      </c>
    </row>
    <row r="5" s="2" customFormat="1" ht="21" customHeight="1" spans="1:10">
      <c r="A5" s="13" t="s">
        <v>15</v>
      </c>
      <c r="B5" s="14" t="s">
        <v>16</v>
      </c>
      <c r="C5" s="10" t="s">
        <v>17</v>
      </c>
      <c r="D5" s="14">
        <v>1</v>
      </c>
      <c r="E5" s="14" t="s">
        <v>229</v>
      </c>
      <c r="F5" s="14">
        <v>3</v>
      </c>
      <c r="G5" s="14" t="s">
        <v>230</v>
      </c>
      <c r="H5" s="14" t="s">
        <v>20</v>
      </c>
      <c r="I5" s="14">
        <v>6</v>
      </c>
      <c r="J5" s="23">
        <v>7</v>
      </c>
    </row>
    <row r="6" s="2" customFormat="1" ht="23.1" customHeight="1" spans="1:10">
      <c r="A6" s="13" t="s">
        <v>240</v>
      </c>
      <c r="B6" s="27" t="s">
        <v>553</v>
      </c>
      <c r="C6" s="27" t="s">
        <v>554</v>
      </c>
      <c r="D6" s="27" t="s">
        <v>274</v>
      </c>
      <c r="E6" s="16">
        <f t="shared" ref="E6:E16" si="0">D6*0.2</f>
        <v>24.3</v>
      </c>
      <c r="F6" s="17">
        <v>84.1</v>
      </c>
      <c r="G6" s="17">
        <f t="shared" ref="G6:G16" si="1">F6*0.6</f>
        <v>50.46</v>
      </c>
      <c r="H6" s="34">
        <f t="shared" ref="H6:H16" si="2">E6+G6</f>
        <v>74.76</v>
      </c>
      <c r="I6" s="14">
        <f t="shared" ref="I6:I16" si="3">RANK(H6,$H$6:$H$16)</f>
        <v>1</v>
      </c>
      <c r="J6" s="24" t="s">
        <v>25</v>
      </c>
    </row>
    <row r="7" s="2" customFormat="1" ht="23.1" customHeight="1" spans="1:10">
      <c r="A7" s="13" t="s">
        <v>240</v>
      </c>
      <c r="B7" s="27" t="s">
        <v>555</v>
      </c>
      <c r="C7" s="27" t="s">
        <v>556</v>
      </c>
      <c r="D7" s="27" t="s">
        <v>49</v>
      </c>
      <c r="E7" s="16">
        <f t="shared" si="0"/>
        <v>24.7</v>
      </c>
      <c r="F7" s="16">
        <v>78.4</v>
      </c>
      <c r="G7" s="16">
        <f t="shared" si="1"/>
        <v>47.04</v>
      </c>
      <c r="H7" s="34">
        <f t="shared" si="2"/>
        <v>71.74</v>
      </c>
      <c r="I7" s="14">
        <f t="shared" si="3"/>
        <v>2</v>
      </c>
      <c r="J7" s="24" t="s">
        <v>25</v>
      </c>
    </row>
    <row r="8" s="2" customFormat="1" ht="23.1" customHeight="1" spans="1:10">
      <c r="A8" s="13" t="s">
        <v>240</v>
      </c>
      <c r="B8" s="27" t="s">
        <v>557</v>
      </c>
      <c r="C8" s="27" t="s">
        <v>558</v>
      </c>
      <c r="D8" s="27" t="s">
        <v>559</v>
      </c>
      <c r="E8" s="16">
        <f t="shared" si="0"/>
        <v>19.5</v>
      </c>
      <c r="F8" s="16">
        <v>83.3</v>
      </c>
      <c r="G8" s="16">
        <f t="shared" si="1"/>
        <v>49.98</v>
      </c>
      <c r="H8" s="34">
        <f t="shared" si="2"/>
        <v>69.48</v>
      </c>
      <c r="I8" s="14">
        <f t="shared" si="3"/>
        <v>3</v>
      </c>
      <c r="J8" s="24" t="s">
        <v>25</v>
      </c>
    </row>
    <row r="9" s="2" customFormat="1" ht="23.1" customHeight="1" spans="1:10">
      <c r="A9" s="13" t="s">
        <v>240</v>
      </c>
      <c r="B9" s="27" t="s">
        <v>560</v>
      </c>
      <c r="C9" s="27" t="s">
        <v>561</v>
      </c>
      <c r="D9" s="27" t="s">
        <v>172</v>
      </c>
      <c r="E9" s="16">
        <f t="shared" si="0"/>
        <v>21.3</v>
      </c>
      <c r="F9" s="17">
        <v>79.24</v>
      </c>
      <c r="G9" s="17">
        <f t="shared" si="1"/>
        <v>47.544</v>
      </c>
      <c r="H9" s="34">
        <f t="shared" si="2"/>
        <v>68.844</v>
      </c>
      <c r="I9" s="14">
        <f t="shared" si="3"/>
        <v>4</v>
      </c>
      <c r="J9" s="24" t="s">
        <v>25</v>
      </c>
    </row>
    <row r="10" s="2" customFormat="1" ht="23.1" customHeight="1" spans="1:10">
      <c r="A10" s="13" t="s">
        <v>240</v>
      </c>
      <c r="B10" s="27" t="s">
        <v>562</v>
      </c>
      <c r="C10" s="27" t="s">
        <v>563</v>
      </c>
      <c r="D10" s="27" t="s">
        <v>564</v>
      </c>
      <c r="E10" s="16">
        <f t="shared" si="0"/>
        <v>19.2</v>
      </c>
      <c r="F10" s="17">
        <v>78.58</v>
      </c>
      <c r="G10" s="17">
        <f t="shared" si="1"/>
        <v>47.148</v>
      </c>
      <c r="H10" s="34">
        <f t="shared" si="2"/>
        <v>66.348</v>
      </c>
      <c r="I10" s="14">
        <f t="shared" si="3"/>
        <v>5</v>
      </c>
      <c r="J10" s="24"/>
    </row>
    <row r="11" s="2" customFormat="1" ht="23.1" customHeight="1" spans="1:10">
      <c r="A11" s="13" t="s">
        <v>240</v>
      </c>
      <c r="B11" s="27" t="s">
        <v>565</v>
      </c>
      <c r="C11" s="27" t="s">
        <v>566</v>
      </c>
      <c r="D11" s="27" t="s">
        <v>115</v>
      </c>
      <c r="E11" s="16">
        <f t="shared" si="0"/>
        <v>15.8</v>
      </c>
      <c r="F11" s="16">
        <v>83</v>
      </c>
      <c r="G11" s="16">
        <f t="shared" si="1"/>
        <v>49.8</v>
      </c>
      <c r="H11" s="34">
        <f t="shared" si="2"/>
        <v>65.6</v>
      </c>
      <c r="I11" s="14">
        <f t="shared" si="3"/>
        <v>6</v>
      </c>
      <c r="J11" s="23"/>
    </row>
    <row r="12" s="2" customFormat="1" ht="23.1" customHeight="1" spans="1:10">
      <c r="A12" s="13" t="s">
        <v>240</v>
      </c>
      <c r="B12" s="27" t="s">
        <v>567</v>
      </c>
      <c r="C12" s="27" t="s">
        <v>568</v>
      </c>
      <c r="D12" s="27" t="s">
        <v>569</v>
      </c>
      <c r="E12" s="16">
        <f t="shared" si="0"/>
        <v>19</v>
      </c>
      <c r="F12" s="17">
        <v>76.2</v>
      </c>
      <c r="G12" s="17">
        <f t="shared" si="1"/>
        <v>45.72</v>
      </c>
      <c r="H12" s="34">
        <f t="shared" si="2"/>
        <v>64.72</v>
      </c>
      <c r="I12" s="14">
        <f t="shared" si="3"/>
        <v>7</v>
      </c>
      <c r="J12" s="24"/>
    </row>
    <row r="13" s="4" customFormat="1" ht="23.1" customHeight="1" spans="1:10">
      <c r="A13" s="13" t="s">
        <v>240</v>
      </c>
      <c r="B13" s="27" t="s">
        <v>570</v>
      </c>
      <c r="C13" s="27" t="s">
        <v>571</v>
      </c>
      <c r="D13" s="27" t="s">
        <v>572</v>
      </c>
      <c r="E13" s="16">
        <f t="shared" si="0"/>
        <v>15.6</v>
      </c>
      <c r="F13" s="34">
        <v>80</v>
      </c>
      <c r="G13" s="34">
        <f t="shared" si="1"/>
        <v>48</v>
      </c>
      <c r="H13" s="34">
        <f t="shared" si="2"/>
        <v>63.6</v>
      </c>
      <c r="I13" s="14">
        <f t="shared" si="3"/>
        <v>8</v>
      </c>
      <c r="J13" s="35"/>
    </row>
    <row r="14" s="4" customFormat="1" ht="23.1" customHeight="1" spans="1:10">
      <c r="A14" s="13" t="s">
        <v>240</v>
      </c>
      <c r="B14" s="27" t="s">
        <v>573</v>
      </c>
      <c r="C14" s="27" t="s">
        <v>574</v>
      </c>
      <c r="D14" s="27" t="s">
        <v>545</v>
      </c>
      <c r="E14" s="16">
        <f t="shared" si="0"/>
        <v>14.8</v>
      </c>
      <c r="F14" s="34">
        <v>78</v>
      </c>
      <c r="G14" s="34">
        <f t="shared" si="1"/>
        <v>46.8</v>
      </c>
      <c r="H14" s="34">
        <f t="shared" si="2"/>
        <v>61.6</v>
      </c>
      <c r="I14" s="14">
        <f t="shared" si="3"/>
        <v>9</v>
      </c>
      <c r="J14" s="35"/>
    </row>
    <row r="15" s="4" customFormat="1" ht="23.1" customHeight="1" spans="1:10">
      <c r="A15" s="13" t="s">
        <v>240</v>
      </c>
      <c r="B15" s="27" t="s">
        <v>575</v>
      </c>
      <c r="C15" s="27" t="s">
        <v>576</v>
      </c>
      <c r="D15" s="27" t="s">
        <v>577</v>
      </c>
      <c r="E15" s="16">
        <f t="shared" si="0"/>
        <v>9</v>
      </c>
      <c r="F15" s="34">
        <v>73.2</v>
      </c>
      <c r="G15" s="34">
        <f t="shared" si="1"/>
        <v>43.92</v>
      </c>
      <c r="H15" s="34">
        <f t="shared" si="2"/>
        <v>52.92</v>
      </c>
      <c r="I15" s="14">
        <f t="shared" si="3"/>
        <v>10</v>
      </c>
      <c r="J15" s="35"/>
    </row>
    <row r="16" s="4" customFormat="1" ht="23.1" customHeight="1" spans="1:10">
      <c r="A16" s="18" t="s">
        <v>240</v>
      </c>
      <c r="B16" s="29" t="s">
        <v>578</v>
      </c>
      <c r="C16" s="29" t="s">
        <v>579</v>
      </c>
      <c r="D16" s="30" t="s">
        <v>580</v>
      </c>
      <c r="E16" s="20">
        <f t="shared" si="0"/>
        <v>11.3</v>
      </c>
      <c r="F16" s="20">
        <v>0</v>
      </c>
      <c r="G16" s="20">
        <f t="shared" si="1"/>
        <v>0</v>
      </c>
      <c r="H16" s="20">
        <f t="shared" si="2"/>
        <v>11.3</v>
      </c>
      <c r="I16" s="25">
        <f t="shared" si="3"/>
        <v>11</v>
      </c>
      <c r="J16" s="36" t="s">
        <v>65</v>
      </c>
    </row>
    <row r="17" s="5" customFormat="1" ht="27" customHeight="1" spans="1:6">
      <c r="A17" s="5" t="s">
        <v>66</v>
      </c>
      <c r="D17" s="5" t="s">
        <v>67</v>
      </c>
      <c r="F17" s="5" t="s">
        <v>68</v>
      </c>
    </row>
    <row r="18" s="5" customFormat="1" ht="23.25" customHeight="1" spans="1:6">
      <c r="A18" s="5" t="s">
        <v>69</v>
      </c>
      <c r="F18" s="5" t="s">
        <v>70</v>
      </c>
    </row>
    <row r="19" s="5" customFormat="1" ht="21" customHeight="1" spans="5:8">
      <c r="E19" s="21" t="s">
        <v>71</v>
      </c>
      <c r="F19" s="21"/>
      <c r="G19" s="21"/>
      <c r="H19" s="21"/>
    </row>
  </sheetData>
  <sortState ref="A6:L8">
    <sortCondition ref="H6:H8" descending="1"/>
  </sortState>
  <mergeCells count="6">
    <mergeCell ref="A1:J1"/>
    <mergeCell ref="A2:J2"/>
    <mergeCell ref="A3:B3"/>
    <mergeCell ref="C3:E3"/>
    <mergeCell ref="F3:G3"/>
    <mergeCell ref="E19:H19"/>
  </mergeCells>
  <printOptions horizontalCentered="1"/>
  <pageMargins left="0.699305555555556" right="0.699305555555556" top="0.75" bottom="0.75" header="0.3" footer="0.3"/>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7" workbookViewId="0">
      <selection activeCell="K11" sqref="K11"/>
    </sheetView>
  </sheetViews>
  <sheetFormatPr defaultColWidth="9" defaultRowHeight="13.5"/>
  <cols>
    <col min="1" max="1" width="10.125" customWidth="1"/>
    <col min="3" max="3" width="25" customWidth="1"/>
    <col min="5" max="5" width="12" customWidth="1"/>
    <col min="6" max="6" width="11.625" customWidth="1"/>
    <col min="7" max="7" width="12.125" customWidth="1"/>
    <col min="8" max="8" width="12" customWidth="1"/>
    <col min="10" max="10" width="12.5" customWidth="1"/>
  </cols>
  <sheetData>
    <row r="1" s="1" customFormat="1" ht="27.75" customHeight="1" spans="1:10">
      <c r="A1" s="6" t="s">
        <v>581</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582</v>
      </c>
      <c r="B3" s="8"/>
      <c r="C3" s="10" t="s">
        <v>527</v>
      </c>
      <c r="D3" s="10"/>
      <c r="E3" s="10"/>
      <c r="F3" s="10" t="s">
        <v>528</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13" t="s">
        <v>15</v>
      </c>
      <c r="B5" s="14" t="s">
        <v>16</v>
      </c>
      <c r="C5" s="10" t="s">
        <v>17</v>
      </c>
      <c r="D5" s="14">
        <v>1</v>
      </c>
      <c r="E5" s="14" t="s">
        <v>229</v>
      </c>
      <c r="F5" s="14">
        <v>3</v>
      </c>
      <c r="G5" s="14" t="s">
        <v>230</v>
      </c>
      <c r="H5" s="14" t="s">
        <v>20</v>
      </c>
      <c r="I5" s="14">
        <v>6</v>
      </c>
      <c r="J5" s="23">
        <v>7</v>
      </c>
    </row>
    <row r="6" s="2" customFormat="1" ht="26.1" customHeight="1" spans="1:10">
      <c r="A6" s="13" t="s">
        <v>231</v>
      </c>
      <c r="B6" s="27" t="s">
        <v>583</v>
      </c>
      <c r="C6" s="27" t="s">
        <v>584</v>
      </c>
      <c r="D6" s="27" t="s">
        <v>24</v>
      </c>
      <c r="E6" s="16">
        <f t="shared" ref="E6:E13" si="0">D6*0.2</f>
        <v>30.9</v>
      </c>
      <c r="F6" s="16">
        <v>81.4</v>
      </c>
      <c r="G6" s="16">
        <f t="shared" ref="G6:G13" si="1">F6*0.6</f>
        <v>48.84</v>
      </c>
      <c r="H6" s="28">
        <f t="shared" ref="H6:H13" si="2">E6+G6</f>
        <v>79.74</v>
      </c>
      <c r="I6" s="14">
        <f t="shared" ref="I6:I13" si="3">RANK(H6,$H$6:$H$13)</f>
        <v>1</v>
      </c>
      <c r="J6" s="23" t="s">
        <v>25</v>
      </c>
    </row>
    <row r="7" s="2" customFormat="1" ht="26.1" customHeight="1" spans="1:10">
      <c r="A7" s="13" t="s">
        <v>231</v>
      </c>
      <c r="B7" s="27" t="s">
        <v>585</v>
      </c>
      <c r="C7" s="27" t="s">
        <v>586</v>
      </c>
      <c r="D7" s="27" t="s">
        <v>269</v>
      </c>
      <c r="E7" s="16">
        <f t="shared" si="0"/>
        <v>26.6</v>
      </c>
      <c r="F7" s="16">
        <v>84.77</v>
      </c>
      <c r="G7" s="16">
        <f t="shared" si="1"/>
        <v>50.862</v>
      </c>
      <c r="H7" s="28">
        <f t="shared" si="2"/>
        <v>77.462</v>
      </c>
      <c r="I7" s="14">
        <f t="shared" si="3"/>
        <v>2</v>
      </c>
      <c r="J7" s="23" t="s">
        <v>25</v>
      </c>
    </row>
    <row r="8" s="2" customFormat="1" ht="26.1" customHeight="1" spans="1:10">
      <c r="A8" s="13" t="s">
        <v>231</v>
      </c>
      <c r="B8" s="27" t="s">
        <v>587</v>
      </c>
      <c r="C8" s="27" t="s">
        <v>588</v>
      </c>
      <c r="D8" s="27" t="s">
        <v>589</v>
      </c>
      <c r="E8" s="16">
        <f t="shared" si="0"/>
        <v>23.3</v>
      </c>
      <c r="F8" s="16">
        <v>80.04</v>
      </c>
      <c r="G8" s="16">
        <f t="shared" si="1"/>
        <v>48.024</v>
      </c>
      <c r="H8" s="28">
        <f t="shared" si="2"/>
        <v>71.324</v>
      </c>
      <c r="I8" s="14">
        <f t="shared" si="3"/>
        <v>3</v>
      </c>
      <c r="J8" s="23" t="s">
        <v>25</v>
      </c>
    </row>
    <row r="9" s="2" customFormat="1" ht="26.1" customHeight="1" spans="1:10">
      <c r="A9" s="13" t="s">
        <v>231</v>
      </c>
      <c r="B9" s="27" t="s">
        <v>590</v>
      </c>
      <c r="C9" s="27" t="s">
        <v>591</v>
      </c>
      <c r="D9" s="27" t="s">
        <v>103</v>
      </c>
      <c r="E9" s="16">
        <f t="shared" si="0"/>
        <v>21.2</v>
      </c>
      <c r="F9" s="16">
        <v>77.17</v>
      </c>
      <c r="G9" s="16">
        <f t="shared" si="1"/>
        <v>46.302</v>
      </c>
      <c r="H9" s="28">
        <f t="shared" si="2"/>
        <v>67.502</v>
      </c>
      <c r="I9" s="14">
        <f t="shared" si="3"/>
        <v>4</v>
      </c>
      <c r="J9" s="23"/>
    </row>
    <row r="10" s="4" customFormat="1" ht="26.1" customHeight="1" spans="1:10">
      <c r="A10" s="13" t="s">
        <v>231</v>
      </c>
      <c r="B10" s="27" t="s">
        <v>592</v>
      </c>
      <c r="C10" s="27" t="s">
        <v>593</v>
      </c>
      <c r="D10" s="27" t="s">
        <v>64</v>
      </c>
      <c r="E10" s="16">
        <f t="shared" si="0"/>
        <v>20.2</v>
      </c>
      <c r="F10" s="28">
        <v>77.74</v>
      </c>
      <c r="G10" s="28">
        <f t="shared" si="1"/>
        <v>46.644</v>
      </c>
      <c r="H10" s="28">
        <f t="shared" si="2"/>
        <v>66.844</v>
      </c>
      <c r="I10" s="14">
        <f t="shared" si="3"/>
        <v>5</v>
      </c>
      <c r="J10" s="32"/>
    </row>
    <row r="11" s="4" customFormat="1" ht="26.1" customHeight="1" spans="1:10">
      <c r="A11" s="13" t="s">
        <v>231</v>
      </c>
      <c r="B11" s="27" t="s">
        <v>594</v>
      </c>
      <c r="C11" s="27" t="s">
        <v>595</v>
      </c>
      <c r="D11" s="27" t="s">
        <v>596</v>
      </c>
      <c r="E11" s="16">
        <f t="shared" si="0"/>
        <v>20.8</v>
      </c>
      <c r="F11" s="28">
        <v>74.75</v>
      </c>
      <c r="G11" s="28">
        <f t="shared" si="1"/>
        <v>44.85</v>
      </c>
      <c r="H11" s="28">
        <f t="shared" si="2"/>
        <v>65.65</v>
      </c>
      <c r="I11" s="14">
        <f t="shared" si="3"/>
        <v>6</v>
      </c>
      <c r="J11" s="32"/>
    </row>
    <row r="12" s="4" customFormat="1" ht="26.1" customHeight="1" spans="1:10">
      <c r="A12" s="13" t="s">
        <v>231</v>
      </c>
      <c r="B12" s="27" t="s">
        <v>597</v>
      </c>
      <c r="C12" s="27" t="s">
        <v>598</v>
      </c>
      <c r="D12" s="27" t="s">
        <v>599</v>
      </c>
      <c r="E12" s="16">
        <f t="shared" si="0"/>
        <v>19.1</v>
      </c>
      <c r="F12" s="28">
        <v>76.33</v>
      </c>
      <c r="G12" s="28">
        <f t="shared" si="1"/>
        <v>45.798</v>
      </c>
      <c r="H12" s="28">
        <f t="shared" si="2"/>
        <v>64.898</v>
      </c>
      <c r="I12" s="14">
        <f t="shared" si="3"/>
        <v>7</v>
      </c>
      <c r="J12" s="32"/>
    </row>
    <row r="13" s="4" customFormat="1" ht="26.1" customHeight="1" spans="1:10">
      <c r="A13" s="18" t="s">
        <v>231</v>
      </c>
      <c r="B13" s="29" t="s">
        <v>600</v>
      </c>
      <c r="C13" s="29" t="s">
        <v>601</v>
      </c>
      <c r="D13" s="30" t="s">
        <v>602</v>
      </c>
      <c r="E13" s="20">
        <f t="shared" si="0"/>
        <v>17.4</v>
      </c>
      <c r="F13" s="31">
        <v>74.71</v>
      </c>
      <c r="G13" s="31">
        <f t="shared" si="1"/>
        <v>44.826</v>
      </c>
      <c r="H13" s="31">
        <f t="shared" si="2"/>
        <v>62.226</v>
      </c>
      <c r="I13" s="25">
        <f t="shared" si="3"/>
        <v>8</v>
      </c>
      <c r="J13" s="33"/>
    </row>
    <row r="14" customFormat="1"/>
    <row r="15" s="5" customFormat="1" ht="18.75" spans="1:6">
      <c r="A15" s="5" t="s">
        <v>66</v>
      </c>
      <c r="D15" s="5" t="s">
        <v>67</v>
      </c>
      <c r="F15" s="5" t="s">
        <v>68</v>
      </c>
    </row>
    <row r="16" s="5" customFormat="1" ht="18.75"/>
    <row r="17" s="5" customFormat="1" ht="18.75" spans="1:6">
      <c r="A17" s="5" t="s">
        <v>69</v>
      </c>
      <c r="F17" s="5" t="s">
        <v>70</v>
      </c>
    </row>
    <row r="18" s="5" customFormat="1" ht="21" customHeight="1" spans="5:8">
      <c r="E18" s="21" t="s">
        <v>71</v>
      </c>
      <c r="F18" s="21"/>
      <c r="G18" s="21"/>
      <c r="H18" s="21"/>
    </row>
  </sheetData>
  <sortState ref="A6:L10">
    <sortCondition ref="H6:H10" descending="1"/>
  </sortState>
  <mergeCells count="6">
    <mergeCell ref="A1:J1"/>
    <mergeCell ref="A2:J2"/>
    <mergeCell ref="A3:B3"/>
    <mergeCell ref="C3:E3"/>
    <mergeCell ref="F3:G3"/>
    <mergeCell ref="E18:H18"/>
  </mergeCells>
  <printOptions horizontalCentered="1"/>
  <pageMargins left="0.699305555555556" right="0.699305555555556" top="0.75" bottom="0.75" header="0.3" footer="0.3"/>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workbookViewId="0">
      <selection activeCell="J9" sqref="J9"/>
    </sheetView>
  </sheetViews>
  <sheetFormatPr defaultColWidth="9" defaultRowHeight="13.5"/>
  <cols>
    <col min="1" max="1" width="13" customWidth="1"/>
    <col min="2" max="2" width="10" customWidth="1"/>
    <col min="3" max="3" width="25.375" customWidth="1"/>
    <col min="4" max="4" width="10.25" customWidth="1"/>
    <col min="5" max="5" width="15.625" customWidth="1"/>
    <col min="6" max="6" width="13.75" customWidth="1"/>
    <col min="7" max="7" width="14.125" customWidth="1"/>
    <col min="8" max="8" width="12.5" customWidth="1"/>
    <col min="9" max="9" width="8.75" customWidth="1"/>
    <col min="10" max="10" width="10.5" customWidth="1"/>
  </cols>
  <sheetData>
    <row r="1" s="1" customFormat="1" ht="27.75" customHeight="1" spans="1:10">
      <c r="A1" s="6" t="s">
        <v>603</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604</v>
      </c>
      <c r="B3" s="8"/>
      <c r="C3" s="9" t="s">
        <v>605</v>
      </c>
      <c r="D3" s="9"/>
      <c r="E3" s="9"/>
      <c r="F3" s="10" t="s">
        <v>528</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25" customHeight="1" spans="1:10">
      <c r="A5" s="13" t="s">
        <v>15</v>
      </c>
      <c r="B5" s="14" t="s">
        <v>16</v>
      </c>
      <c r="C5" s="10" t="s">
        <v>17</v>
      </c>
      <c r="D5" s="14">
        <v>1</v>
      </c>
      <c r="E5" s="14" t="s">
        <v>18</v>
      </c>
      <c r="F5" s="14">
        <v>3</v>
      </c>
      <c r="G5" s="14" t="s">
        <v>19</v>
      </c>
      <c r="H5" s="14" t="s">
        <v>20</v>
      </c>
      <c r="I5" s="14">
        <v>6</v>
      </c>
      <c r="J5" s="23">
        <v>7</v>
      </c>
    </row>
    <row r="6" s="2" customFormat="1" ht="25" customHeight="1" spans="1:10">
      <c r="A6" s="13" t="s">
        <v>240</v>
      </c>
      <c r="B6" s="15" t="s">
        <v>606</v>
      </c>
      <c r="C6" s="15" t="s">
        <v>607</v>
      </c>
      <c r="D6" s="15" t="s">
        <v>502</v>
      </c>
      <c r="E6" s="16">
        <f t="shared" ref="E6:E12" si="0">D6*0.25</f>
        <v>34.375</v>
      </c>
      <c r="F6" s="16">
        <v>90</v>
      </c>
      <c r="G6" s="16">
        <f t="shared" ref="G6:G12" si="1">F6*0.5</f>
        <v>45</v>
      </c>
      <c r="H6" s="16">
        <f t="shared" ref="H6:H12" si="2">E6+G6</f>
        <v>79.375</v>
      </c>
      <c r="I6" s="14">
        <f t="shared" ref="I6:I12" si="3">RANK(H6,$H$6:$H$12)</f>
        <v>1</v>
      </c>
      <c r="J6" s="23" t="s">
        <v>25</v>
      </c>
    </row>
    <row r="7" s="2" customFormat="1" ht="25" customHeight="1" spans="1:10">
      <c r="A7" s="13" t="s">
        <v>240</v>
      </c>
      <c r="B7" s="15" t="s">
        <v>608</v>
      </c>
      <c r="C7" s="15" t="s">
        <v>609</v>
      </c>
      <c r="D7" s="15" t="s">
        <v>610</v>
      </c>
      <c r="E7" s="16">
        <f t="shared" si="0"/>
        <v>33.5</v>
      </c>
      <c r="F7" s="16">
        <v>85.3</v>
      </c>
      <c r="G7" s="16">
        <f t="shared" si="1"/>
        <v>42.65</v>
      </c>
      <c r="H7" s="16">
        <f t="shared" si="2"/>
        <v>76.15</v>
      </c>
      <c r="I7" s="14">
        <f t="shared" si="3"/>
        <v>2</v>
      </c>
      <c r="J7" s="23" t="s">
        <v>25</v>
      </c>
    </row>
    <row r="8" s="2" customFormat="1" ht="25" customHeight="1" spans="1:10">
      <c r="A8" s="13" t="s">
        <v>240</v>
      </c>
      <c r="B8" s="15" t="s">
        <v>611</v>
      </c>
      <c r="C8" s="15" t="s">
        <v>612</v>
      </c>
      <c r="D8" s="15" t="s">
        <v>46</v>
      </c>
      <c r="E8" s="16">
        <f t="shared" si="0"/>
        <v>31.625</v>
      </c>
      <c r="F8" s="16">
        <v>84.5</v>
      </c>
      <c r="G8" s="16">
        <f t="shared" si="1"/>
        <v>42.25</v>
      </c>
      <c r="H8" s="16">
        <f t="shared" si="2"/>
        <v>73.875</v>
      </c>
      <c r="I8" s="14">
        <f t="shared" si="3"/>
        <v>3</v>
      </c>
      <c r="J8" s="23" t="s">
        <v>25</v>
      </c>
    </row>
    <row r="9" s="2" customFormat="1" ht="25" customHeight="1" spans="1:10">
      <c r="A9" s="13" t="s">
        <v>240</v>
      </c>
      <c r="B9" s="15" t="s">
        <v>613</v>
      </c>
      <c r="C9" s="15" t="s">
        <v>614</v>
      </c>
      <c r="D9" s="15" t="s">
        <v>172</v>
      </c>
      <c r="E9" s="16">
        <f t="shared" si="0"/>
        <v>26.625</v>
      </c>
      <c r="F9" s="16">
        <v>90.96</v>
      </c>
      <c r="G9" s="16">
        <f t="shared" si="1"/>
        <v>45.48</v>
      </c>
      <c r="H9" s="16">
        <f t="shared" si="2"/>
        <v>72.105</v>
      </c>
      <c r="I9" s="14">
        <f t="shared" si="3"/>
        <v>4</v>
      </c>
      <c r="J9" s="23"/>
    </row>
    <row r="10" s="2" customFormat="1" ht="25" customHeight="1" spans="1:10">
      <c r="A10" s="13" t="s">
        <v>240</v>
      </c>
      <c r="B10" s="15" t="s">
        <v>615</v>
      </c>
      <c r="C10" s="15" t="s">
        <v>616</v>
      </c>
      <c r="D10" s="15" t="s">
        <v>617</v>
      </c>
      <c r="E10" s="16">
        <f t="shared" si="0"/>
        <v>23.5</v>
      </c>
      <c r="F10" s="16">
        <v>90.66</v>
      </c>
      <c r="G10" s="16">
        <f t="shared" si="1"/>
        <v>45.33</v>
      </c>
      <c r="H10" s="16">
        <f t="shared" si="2"/>
        <v>68.83</v>
      </c>
      <c r="I10" s="14">
        <f t="shared" si="3"/>
        <v>5</v>
      </c>
      <c r="J10" s="23"/>
    </row>
    <row r="11" s="2" customFormat="1" ht="25" customHeight="1" spans="1:10">
      <c r="A11" s="13" t="s">
        <v>240</v>
      </c>
      <c r="B11" s="15" t="s">
        <v>618</v>
      </c>
      <c r="C11" s="15" t="s">
        <v>619</v>
      </c>
      <c r="D11" s="15" t="s">
        <v>175</v>
      </c>
      <c r="E11" s="16">
        <f t="shared" si="0"/>
        <v>24.75</v>
      </c>
      <c r="F11" s="17">
        <v>82.9</v>
      </c>
      <c r="G11" s="17">
        <f t="shared" si="1"/>
        <v>41.45</v>
      </c>
      <c r="H11" s="16">
        <f t="shared" si="2"/>
        <v>66.2</v>
      </c>
      <c r="I11" s="14">
        <f t="shared" si="3"/>
        <v>6</v>
      </c>
      <c r="J11" s="24"/>
    </row>
    <row r="12" s="4" customFormat="1" ht="25" customHeight="1" spans="1:10">
      <c r="A12" s="18" t="s">
        <v>240</v>
      </c>
      <c r="B12" s="19" t="s">
        <v>620</v>
      </c>
      <c r="C12" s="19" t="s">
        <v>621</v>
      </c>
      <c r="D12" s="19" t="s">
        <v>599</v>
      </c>
      <c r="E12" s="20">
        <f t="shared" si="0"/>
        <v>23.875</v>
      </c>
      <c r="F12" s="20">
        <v>70</v>
      </c>
      <c r="G12" s="20">
        <f t="shared" si="1"/>
        <v>35</v>
      </c>
      <c r="H12" s="20">
        <f t="shared" si="2"/>
        <v>58.875</v>
      </c>
      <c r="I12" s="25">
        <f t="shared" si="3"/>
        <v>7</v>
      </c>
      <c r="J12" s="26"/>
    </row>
    <row r="13" customFormat="1"/>
    <row r="14" s="5" customFormat="1" ht="18.75" spans="1:6">
      <c r="A14" s="5" t="s">
        <v>66</v>
      </c>
      <c r="D14" s="5" t="s">
        <v>67</v>
      </c>
      <c r="F14" s="5" t="s">
        <v>68</v>
      </c>
    </row>
    <row r="15" s="5" customFormat="1" ht="18.75"/>
    <row r="16" s="5" customFormat="1" ht="18.75" spans="1:6">
      <c r="A16" s="5" t="s">
        <v>69</v>
      </c>
      <c r="F16" s="5" t="s">
        <v>70</v>
      </c>
    </row>
    <row r="17" s="5" customFormat="1" ht="18.75"/>
    <row r="18" s="5" customFormat="1" ht="18.75"/>
    <row r="19" s="5" customFormat="1" ht="21" customHeight="1" spans="5:8">
      <c r="E19" s="21" t="s">
        <v>71</v>
      </c>
      <c r="F19" s="21"/>
      <c r="G19" s="21"/>
      <c r="H19" s="21"/>
    </row>
  </sheetData>
  <mergeCells count="6">
    <mergeCell ref="A1:J1"/>
    <mergeCell ref="A2:J2"/>
    <mergeCell ref="A3:B3"/>
    <mergeCell ref="C3:E3"/>
    <mergeCell ref="F3:G3"/>
    <mergeCell ref="E19:H19"/>
  </mergeCells>
  <printOptions horizontalCentered="1"/>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opLeftCell="A16" workbookViewId="0">
      <selection activeCell="I14" sqref="I14"/>
    </sheetView>
  </sheetViews>
  <sheetFormatPr defaultColWidth="9" defaultRowHeight="13.5"/>
  <cols>
    <col min="1" max="1" width="12.375" customWidth="1"/>
    <col min="2" max="2" width="12.5" customWidth="1"/>
    <col min="3" max="3" width="24.25" customWidth="1"/>
    <col min="5" max="5" width="13.875" customWidth="1"/>
    <col min="6" max="6" width="10.25" customWidth="1"/>
    <col min="7" max="7" width="12" customWidth="1"/>
    <col min="8" max="8" width="10.625" customWidth="1"/>
    <col min="10" max="10" width="10" customWidth="1"/>
  </cols>
  <sheetData>
    <row r="1" s="1" customFormat="1" ht="24" customHeight="1" spans="1:10">
      <c r="A1" s="6" t="s">
        <v>72</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73</v>
      </c>
      <c r="B3" s="8"/>
      <c r="C3" s="10" t="s">
        <v>74</v>
      </c>
      <c r="D3" s="10"/>
      <c r="E3" s="10"/>
      <c r="F3" s="10" t="s">
        <v>75</v>
      </c>
      <c r="G3" s="10"/>
      <c r="H3" s="10"/>
      <c r="I3" s="10"/>
      <c r="J3" s="10"/>
    </row>
    <row r="4" s="2" customFormat="1" ht="38.25" customHeight="1" spans="1:10">
      <c r="A4" s="11" t="s">
        <v>5</v>
      </c>
      <c r="B4" s="12" t="s">
        <v>6</v>
      </c>
      <c r="C4" s="12" t="s">
        <v>7</v>
      </c>
      <c r="D4" s="12" t="s">
        <v>8</v>
      </c>
      <c r="E4" s="12" t="s">
        <v>9</v>
      </c>
      <c r="F4" s="12" t="s">
        <v>10</v>
      </c>
      <c r="G4" s="12" t="s">
        <v>11</v>
      </c>
      <c r="H4" s="12" t="s">
        <v>12</v>
      </c>
      <c r="I4" s="12" t="s">
        <v>13</v>
      </c>
      <c r="J4" s="22" t="s">
        <v>14</v>
      </c>
    </row>
    <row r="5" s="2" customFormat="1" ht="20.25" customHeight="1" spans="1:10">
      <c r="A5" s="47" t="s">
        <v>15</v>
      </c>
      <c r="B5" s="38" t="s">
        <v>16</v>
      </c>
      <c r="C5" s="38" t="s">
        <v>17</v>
      </c>
      <c r="D5" s="38">
        <v>1</v>
      </c>
      <c r="E5" s="38" t="s">
        <v>18</v>
      </c>
      <c r="F5" s="38">
        <v>3</v>
      </c>
      <c r="G5" s="38" t="s">
        <v>19</v>
      </c>
      <c r="H5" s="38" t="s">
        <v>20</v>
      </c>
      <c r="I5" s="38">
        <v>6</v>
      </c>
      <c r="J5" s="35">
        <v>7</v>
      </c>
    </row>
    <row r="6" s="2" customFormat="1" ht="27.95" customHeight="1" spans="1:10">
      <c r="A6" s="47" t="s">
        <v>76</v>
      </c>
      <c r="B6" s="48" t="s">
        <v>77</v>
      </c>
      <c r="C6" s="48" t="s">
        <v>78</v>
      </c>
      <c r="D6" s="48" t="s">
        <v>79</v>
      </c>
      <c r="E6" s="34">
        <f t="shared" ref="E6:E21" si="0">D6*0.25</f>
        <v>40</v>
      </c>
      <c r="F6" s="34">
        <v>84.67</v>
      </c>
      <c r="G6" s="34">
        <f t="shared" ref="G6:G21" si="1">F6*0.5</f>
        <v>42.335</v>
      </c>
      <c r="H6" s="50">
        <f t="shared" ref="H6:H21" si="2">E6+G6</f>
        <v>82.335</v>
      </c>
      <c r="I6" s="38">
        <f>RANK(H6,H$6:H$21)</f>
        <v>1</v>
      </c>
      <c r="J6" s="35" t="s">
        <v>25</v>
      </c>
    </row>
    <row r="7" s="2" customFormat="1" ht="27.95" customHeight="1" spans="1:10">
      <c r="A7" s="47" t="s">
        <v>76</v>
      </c>
      <c r="B7" s="48" t="s">
        <v>80</v>
      </c>
      <c r="C7" s="48" t="s">
        <v>81</v>
      </c>
      <c r="D7" s="48" t="s">
        <v>82</v>
      </c>
      <c r="E7" s="34">
        <f t="shared" si="0"/>
        <v>35.5</v>
      </c>
      <c r="F7" s="34">
        <v>85.33</v>
      </c>
      <c r="G7" s="34">
        <f t="shared" si="1"/>
        <v>42.665</v>
      </c>
      <c r="H7" s="50">
        <f t="shared" si="2"/>
        <v>78.165</v>
      </c>
      <c r="I7" s="38">
        <f t="shared" ref="I7:I21" si="3">RANK(H7,H$6:H$21)</f>
        <v>2</v>
      </c>
      <c r="J7" s="35" t="s">
        <v>25</v>
      </c>
    </row>
    <row r="8" s="2" customFormat="1" ht="27.95" customHeight="1" spans="1:10">
      <c r="A8" s="47" t="s">
        <v>76</v>
      </c>
      <c r="B8" s="48" t="s">
        <v>83</v>
      </c>
      <c r="C8" s="48" t="s">
        <v>84</v>
      </c>
      <c r="D8" s="48" t="s">
        <v>85</v>
      </c>
      <c r="E8" s="34">
        <f t="shared" si="0"/>
        <v>34.25</v>
      </c>
      <c r="F8" s="34">
        <v>87.67</v>
      </c>
      <c r="G8" s="34">
        <f t="shared" si="1"/>
        <v>43.835</v>
      </c>
      <c r="H8" s="50">
        <f t="shared" si="2"/>
        <v>78.085</v>
      </c>
      <c r="I8" s="38">
        <f t="shared" si="3"/>
        <v>3</v>
      </c>
      <c r="J8" s="35" t="s">
        <v>25</v>
      </c>
    </row>
    <row r="9" s="2" customFormat="1" ht="27.95" customHeight="1" spans="1:10">
      <c r="A9" s="47" t="s">
        <v>76</v>
      </c>
      <c r="B9" s="48" t="s">
        <v>86</v>
      </c>
      <c r="C9" s="48" t="s">
        <v>87</v>
      </c>
      <c r="D9" s="48" t="s">
        <v>88</v>
      </c>
      <c r="E9" s="34">
        <f t="shared" si="0"/>
        <v>35.125</v>
      </c>
      <c r="F9" s="34">
        <v>82.67</v>
      </c>
      <c r="G9" s="34">
        <f t="shared" si="1"/>
        <v>41.335</v>
      </c>
      <c r="H9" s="50">
        <f t="shared" si="2"/>
        <v>76.46</v>
      </c>
      <c r="I9" s="38">
        <f t="shared" si="3"/>
        <v>4</v>
      </c>
      <c r="J9" s="35" t="s">
        <v>25</v>
      </c>
    </row>
    <row r="10" s="100" customFormat="1" ht="27.95" customHeight="1" spans="1:10">
      <c r="A10" s="47" t="s">
        <v>76</v>
      </c>
      <c r="B10" s="48" t="s">
        <v>89</v>
      </c>
      <c r="C10" s="48" t="s">
        <v>90</v>
      </c>
      <c r="D10" s="48" t="s">
        <v>91</v>
      </c>
      <c r="E10" s="34">
        <f t="shared" si="0"/>
        <v>32.5</v>
      </c>
      <c r="F10" s="50">
        <v>86</v>
      </c>
      <c r="G10" s="34">
        <f t="shared" si="1"/>
        <v>43</v>
      </c>
      <c r="H10" s="50">
        <f t="shared" si="2"/>
        <v>75.5</v>
      </c>
      <c r="I10" s="38">
        <f t="shared" si="3"/>
        <v>5</v>
      </c>
      <c r="J10" s="35" t="s">
        <v>25</v>
      </c>
    </row>
    <row r="11" s="100" customFormat="1" ht="27.95" customHeight="1" spans="1:10">
      <c r="A11" s="47" t="s">
        <v>76</v>
      </c>
      <c r="B11" s="48" t="s">
        <v>92</v>
      </c>
      <c r="C11" s="48" t="s">
        <v>93</v>
      </c>
      <c r="D11" s="48" t="s">
        <v>94</v>
      </c>
      <c r="E11" s="34">
        <f t="shared" si="0"/>
        <v>33.375</v>
      </c>
      <c r="F11" s="50">
        <v>81.67</v>
      </c>
      <c r="G11" s="34">
        <f t="shared" si="1"/>
        <v>40.835</v>
      </c>
      <c r="H11" s="50">
        <f t="shared" si="2"/>
        <v>74.21</v>
      </c>
      <c r="I11" s="38">
        <f t="shared" si="3"/>
        <v>6</v>
      </c>
      <c r="J11" s="35" t="s">
        <v>25</v>
      </c>
    </row>
    <row r="12" s="100" customFormat="1" ht="27.95" customHeight="1" spans="1:10">
      <c r="A12" s="47" t="s">
        <v>76</v>
      </c>
      <c r="B12" s="48" t="s">
        <v>95</v>
      </c>
      <c r="C12" s="48" t="s">
        <v>96</v>
      </c>
      <c r="D12" s="48" t="s">
        <v>97</v>
      </c>
      <c r="E12" s="34">
        <f t="shared" si="0"/>
        <v>28.125</v>
      </c>
      <c r="F12" s="50">
        <v>84</v>
      </c>
      <c r="G12" s="34">
        <f t="shared" si="1"/>
        <v>42</v>
      </c>
      <c r="H12" s="50">
        <f t="shared" si="2"/>
        <v>70.125</v>
      </c>
      <c r="I12" s="38">
        <f t="shared" si="3"/>
        <v>7</v>
      </c>
      <c r="J12" s="35" t="s">
        <v>25</v>
      </c>
    </row>
    <row r="13" s="100" customFormat="1" ht="27.95" customHeight="1" spans="1:10">
      <c r="A13" s="47" t="s">
        <v>76</v>
      </c>
      <c r="B13" s="48" t="s">
        <v>98</v>
      </c>
      <c r="C13" s="48" t="s">
        <v>99</v>
      </c>
      <c r="D13" s="48" t="s">
        <v>100</v>
      </c>
      <c r="E13" s="34">
        <f t="shared" si="0"/>
        <v>28</v>
      </c>
      <c r="F13" s="50">
        <v>83.33</v>
      </c>
      <c r="G13" s="34">
        <f t="shared" si="1"/>
        <v>41.665</v>
      </c>
      <c r="H13" s="50">
        <f t="shared" si="2"/>
        <v>69.665</v>
      </c>
      <c r="I13" s="38">
        <f t="shared" si="3"/>
        <v>8</v>
      </c>
      <c r="J13" s="35" t="s">
        <v>25</v>
      </c>
    </row>
    <row r="14" s="44" customFormat="1" ht="27.95" customHeight="1" spans="1:10">
      <c r="A14" s="47" t="s">
        <v>76</v>
      </c>
      <c r="B14" s="48" t="s">
        <v>101</v>
      </c>
      <c r="C14" s="48" t="s">
        <v>102</v>
      </c>
      <c r="D14" s="48" t="s">
        <v>103</v>
      </c>
      <c r="E14" s="34">
        <f t="shared" si="0"/>
        <v>26.5</v>
      </c>
      <c r="F14" s="50">
        <v>83</v>
      </c>
      <c r="G14" s="34">
        <f t="shared" si="1"/>
        <v>41.5</v>
      </c>
      <c r="H14" s="50">
        <f t="shared" si="2"/>
        <v>68</v>
      </c>
      <c r="I14" s="38">
        <f t="shared" si="3"/>
        <v>9</v>
      </c>
      <c r="J14" s="35" t="s">
        <v>25</v>
      </c>
    </row>
    <row r="15" s="44" customFormat="1" ht="27.95" customHeight="1" spans="1:10">
      <c r="A15" s="47" t="s">
        <v>76</v>
      </c>
      <c r="B15" s="48" t="s">
        <v>104</v>
      </c>
      <c r="C15" s="48" t="s">
        <v>105</v>
      </c>
      <c r="D15" s="48" t="s">
        <v>106</v>
      </c>
      <c r="E15" s="34">
        <f t="shared" si="0"/>
        <v>27.125</v>
      </c>
      <c r="F15" s="50">
        <v>75</v>
      </c>
      <c r="G15" s="34">
        <f t="shared" si="1"/>
        <v>37.5</v>
      </c>
      <c r="H15" s="50">
        <f t="shared" si="2"/>
        <v>64.625</v>
      </c>
      <c r="I15" s="38">
        <f t="shared" si="3"/>
        <v>10</v>
      </c>
      <c r="J15" s="35" t="s">
        <v>25</v>
      </c>
    </row>
    <row r="16" s="44" customFormat="1" ht="27.95" customHeight="1" spans="1:10">
      <c r="A16" s="47" t="s">
        <v>76</v>
      </c>
      <c r="B16" s="48" t="s">
        <v>107</v>
      </c>
      <c r="C16" s="48" t="s">
        <v>108</v>
      </c>
      <c r="D16" s="48" t="s">
        <v>109</v>
      </c>
      <c r="E16" s="34">
        <f t="shared" si="0"/>
        <v>22.375</v>
      </c>
      <c r="F16" s="50">
        <v>78.33</v>
      </c>
      <c r="G16" s="34">
        <f t="shared" si="1"/>
        <v>39.165</v>
      </c>
      <c r="H16" s="50">
        <f t="shared" si="2"/>
        <v>61.54</v>
      </c>
      <c r="I16" s="38">
        <f t="shared" si="3"/>
        <v>11</v>
      </c>
      <c r="J16" s="86"/>
    </row>
    <row r="17" s="44" customFormat="1" ht="27.95" customHeight="1" spans="1:10">
      <c r="A17" s="47" t="s">
        <v>76</v>
      </c>
      <c r="B17" s="48" t="s">
        <v>110</v>
      </c>
      <c r="C17" s="48" t="s">
        <v>111</v>
      </c>
      <c r="D17" s="48" t="s">
        <v>112</v>
      </c>
      <c r="E17" s="34">
        <f t="shared" si="0"/>
        <v>20.75</v>
      </c>
      <c r="F17" s="50">
        <v>81.33</v>
      </c>
      <c r="G17" s="34">
        <f t="shared" si="1"/>
        <v>40.665</v>
      </c>
      <c r="H17" s="50">
        <f t="shared" si="2"/>
        <v>61.415</v>
      </c>
      <c r="I17" s="38">
        <f t="shared" si="3"/>
        <v>12</v>
      </c>
      <c r="J17" s="86"/>
    </row>
    <row r="18" s="44" customFormat="1" ht="27.95" customHeight="1" spans="1:10">
      <c r="A18" s="47" t="s">
        <v>76</v>
      </c>
      <c r="B18" s="48" t="s">
        <v>113</v>
      </c>
      <c r="C18" s="48" t="s">
        <v>114</v>
      </c>
      <c r="D18" s="48" t="s">
        <v>115</v>
      </c>
      <c r="E18" s="34">
        <f t="shared" si="0"/>
        <v>19.75</v>
      </c>
      <c r="F18" s="50">
        <v>77</v>
      </c>
      <c r="G18" s="34">
        <f t="shared" si="1"/>
        <v>38.5</v>
      </c>
      <c r="H18" s="50">
        <f t="shared" si="2"/>
        <v>58.25</v>
      </c>
      <c r="I18" s="38">
        <f t="shared" si="3"/>
        <v>13</v>
      </c>
      <c r="J18" s="86"/>
    </row>
    <row r="19" s="44" customFormat="1" ht="27.95" customHeight="1" spans="1:10">
      <c r="A19" s="47" t="s">
        <v>76</v>
      </c>
      <c r="B19" s="48" t="s">
        <v>116</v>
      </c>
      <c r="C19" s="48" t="s">
        <v>117</v>
      </c>
      <c r="D19" s="48" t="s">
        <v>118</v>
      </c>
      <c r="E19" s="34">
        <f t="shared" si="0"/>
        <v>21.375</v>
      </c>
      <c r="F19" s="50">
        <v>70.33</v>
      </c>
      <c r="G19" s="34">
        <f t="shared" si="1"/>
        <v>35.165</v>
      </c>
      <c r="H19" s="50">
        <f t="shared" si="2"/>
        <v>56.54</v>
      </c>
      <c r="I19" s="38">
        <f t="shared" si="3"/>
        <v>14</v>
      </c>
      <c r="J19" s="86"/>
    </row>
    <row r="20" s="44" customFormat="1" ht="27.95" customHeight="1" spans="1:10">
      <c r="A20" s="47" t="s">
        <v>76</v>
      </c>
      <c r="B20" s="48" t="s">
        <v>119</v>
      </c>
      <c r="C20" s="48" t="s">
        <v>120</v>
      </c>
      <c r="D20" s="48" t="s">
        <v>121</v>
      </c>
      <c r="E20" s="34">
        <f t="shared" si="0"/>
        <v>29.5</v>
      </c>
      <c r="F20" s="101">
        <v>0</v>
      </c>
      <c r="G20" s="16">
        <f t="shared" si="1"/>
        <v>0</v>
      </c>
      <c r="H20" s="101">
        <f t="shared" si="2"/>
        <v>29.5</v>
      </c>
      <c r="I20" s="38">
        <f t="shared" si="3"/>
        <v>15</v>
      </c>
      <c r="J20" s="108" t="s">
        <v>122</v>
      </c>
    </row>
    <row r="21" s="44" customFormat="1" ht="27.95" customHeight="1" spans="1:10">
      <c r="A21" s="18" t="s">
        <v>76</v>
      </c>
      <c r="B21" s="52" t="s">
        <v>123</v>
      </c>
      <c r="C21" s="52" t="s">
        <v>124</v>
      </c>
      <c r="D21" s="52" t="s">
        <v>112</v>
      </c>
      <c r="E21" s="20">
        <f t="shared" si="0"/>
        <v>20.75</v>
      </c>
      <c r="F21" s="54">
        <v>0</v>
      </c>
      <c r="G21" s="20">
        <f t="shared" si="1"/>
        <v>0</v>
      </c>
      <c r="H21" s="54">
        <f t="shared" si="2"/>
        <v>20.75</v>
      </c>
      <c r="I21" s="25">
        <f t="shared" si="3"/>
        <v>16</v>
      </c>
      <c r="J21" s="88" t="s">
        <v>65</v>
      </c>
    </row>
    <row r="22" ht="27.95" customHeight="1" spans="1:10">
      <c r="A22" s="102"/>
      <c r="B22" s="103"/>
      <c r="C22" s="103"/>
      <c r="D22" s="103"/>
      <c r="E22" s="104"/>
      <c r="F22" s="105"/>
      <c r="G22" s="106"/>
      <c r="H22" s="107"/>
      <c r="I22" s="105"/>
      <c r="J22" s="105"/>
    </row>
    <row r="23" s="45" customFormat="1" ht="18.75" spans="1:6">
      <c r="A23" s="45" t="s">
        <v>66</v>
      </c>
      <c r="D23" s="45" t="s">
        <v>67</v>
      </c>
      <c r="F23" s="45" t="s">
        <v>68</v>
      </c>
    </row>
    <row r="24" s="45" customFormat="1" ht="18.75"/>
    <row r="25" s="45" customFormat="1" ht="18.75" spans="1:6">
      <c r="A25" s="45" t="s">
        <v>69</v>
      </c>
      <c r="F25" s="45" t="s">
        <v>70</v>
      </c>
    </row>
    <row r="26" s="45" customFormat="1" ht="21" customHeight="1" spans="5:8">
      <c r="E26" s="55" t="s">
        <v>71</v>
      </c>
      <c r="F26" s="55"/>
      <c r="G26" s="55"/>
      <c r="H26" s="55"/>
    </row>
  </sheetData>
  <sortState ref="A6:J21">
    <sortCondition ref="H6:H21" descending="1"/>
  </sortState>
  <mergeCells count="6">
    <mergeCell ref="A1:J1"/>
    <mergeCell ref="A2:J2"/>
    <mergeCell ref="A3:B3"/>
    <mergeCell ref="C3:E3"/>
    <mergeCell ref="F3:G3"/>
    <mergeCell ref="E26:H26"/>
  </mergeCells>
  <printOptions horizontalCentered="1" vertic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opLeftCell="A19" workbookViewId="0">
      <selection activeCell="H6" sqref="H6"/>
    </sheetView>
  </sheetViews>
  <sheetFormatPr defaultColWidth="9" defaultRowHeight="13.5"/>
  <cols>
    <col min="3" max="3" width="23.25" customWidth="1"/>
    <col min="5" max="5" width="12" customWidth="1"/>
    <col min="6" max="6" width="9.625" customWidth="1"/>
    <col min="8" max="8" width="9.25"/>
    <col min="10" max="10" width="12.75" customWidth="1"/>
  </cols>
  <sheetData>
    <row r="1" s="1" customFormat="1" ht="27.75" customHeight="1" spans="1:10">
      <c r="A1" s="6" t="s">
        <v>125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37" t="s">
        <v>126</v>
      </c>
      <c r="B3" s="37"/>
      <c r="C3" s="37"/>
      <c r="D3" s="3" t="s">
        <v>127</v>
      </c>
      <c r="F3" s="10" t="s">
        <v>4</v>
      </c>
      <c r="G3" s="10"/>
      <c r="H3" s="10"/>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47" t="s">
        <v>15</v>
      </c>
      <c r="B5" s="38" t="s">
        <v>16</v>
      </c>
      <c r="C5" s="38" t="s">
        <v>17</v>
      </c>
      <c r="D5" s="38">
        <v>1</v>
      </c>
      <c r="E5" s="38" t="s">
        <v>18</v>
      </c>
      <c r="F5" s="38">
        <v>3</v>
      </c>
      <c r="G5" s="38" t="s">
        <v>19</v>
      </c>
      <c r="H5" s="38" t="s">
        <v>20</v>
      </c>
      <c r="I5" s="38">
        <v>6</v>
      </c>
      <c r="J5" s="35">
        <v>7</v>
      </c>
    </row>
    <row r="6" s="2" customFormat="1" ht="23.1" customHeight="1" spans="1:10">
      <c r="A6" s="47" t="s">
        <v>128</v>
      </c>
      <c r="B6" s="27" t="s">
        <v>129</v>
      </c>
      <c r="C6" s="27" t="s">
        <v>130</v>
      </c>
      <c r="D6" s="27" t="s">
        <v>131</v>
      </c>
      <c r="E6" s="34">
        <f t="shared" ref="E6:E26" si="0">D6*0.25</f>
        <v>39</v>
      </c>
      <c r="F6" s="34">
        <v>89.52</v>
      </c>
      <c r="G6" s="34">
        <f t="shared" ref="G6:G26" si="1">F6*0.5</f>
        <v>44.76</v>
      </c>
      <c r="H6" s="28">
        <f t="shared" ref="H6:H26" si="2">E6+G6</f>
        <v>83.76</v>
      </c>
      <c r="I6" s="38">
        <f t="shared" ref="I6:I26" si="3">RANK(H6,$H$6:$H$26)</f>
        <v>1</v>
      </c>
      <c r="J6" s="35" t="s">
        <v>25</v>
      </c>
    </row>
    <row r="7" s="2" customFormat="1" ht="23.1" customHeight="1" spans="1:10">
      <c r="A7" s="47" t="s">
        <v>128</v>
      </c>
      <c r="B7" s="27" t="s">
        <v>132</v>
      </c>
      <c r="C7" s="27" t="s">
        <v>133</v>
      </c>
      <c r="D7" s="27" t="s">
        <v>134</v>
      </c>
      <c r="E7" s="34">
        <f t="shared" si="0"/>
        <v>36.625</v>
      </c>
      <c r="F7" s="34">
        <v>91</v>
      </c>
      <c r="G7" s="34">
        <f t="shared" si="1"/>
        <v>45.5</v>
      </c>
      <c r="H7" s="28">
        <f t="shared" si="2"/>
        <v>82.125</v>
      </c>
      <c r="I7" s="38">
        <f t="shared" ref="I7:I16" si="4">RANK(H7,$H$6:$H$26)</f>
        <v>2</v>
      </c>
      <c r="J7" s="35" t="s">
        <v>25</v>
      </c>
    </row>
    <row r="8" s="2" customFormat="1" ht="23.1" customHeight="1" spans="1:10">
      <c r="A8" s="47" t="s">
        <v>128</v>
      </c>
      <c r="B8" s="27" t="s">
        <v>135</v>
      </c>
      <c r="C8" s="27" t="s">
        <v>136</v>
      </c>
      <c r="D8" s="27" t="s">
        <v>137</v>
      </c>
      <c r="E8" s="34">
        <f t="shared" si="0"/>
        <v>34.875</v>
      </c>
      <c r="F8" s="34">
        <v>92.45</v>
      </c>
      <c r="G8" s="34">
        <f t="shared" si="1"/>
        <v>46.225</v>
      </c>
      <c r="H8" s="28">
        <f t="shared" si="2"/>
        <v>81.1</v>
      </c>
      <c r="I8" s="38">
        <f t="shared" si="4"/>
        <v>3</v>
      </c>
      <c r="J8" s="35" t="s">
        <v>25</v>
      </c>
    </row>
    <row r="9" s="2" customFormat="1" ht="23.1" customHeight="1" spans="1:10">
      <c r="A9" s="47" t="s">
        <v>128</v>
      </c>
      <c r="B9" s="27" t="s">
        <v>138</v>
      </c>
      <c r="C9" s="27" t="s">
        <v>139</v>
      </c>
      <c r="D9" s="27" t="s">
        <v>140</v>
      </c>
      <c r="E9" s="34">
        <f t="shared" si="0"/>
        <v>35.25</v>
      </c>
      <c r="F9" s="28">
        <v>91.23</v>
      </c>
      <c r="G9" s="28">
        <f t="shared" si="1"/>
        <v>45.615</v>
      </c>
      <c r="H9" s="28">
        <f t="shared" si="2"/>
        <v>80.865</v>
      </c>
      <c r="I9" s="38">
        <f t="shared" si="4"/>
        <v>4</v>
      </c>
      <c r="J9" s="35" t="s">
        <v>25</v>
      </c>
    </row>
    <row r="10" s="2" customFormat="1" ht="23.1" customHeight="1" spans="1:10">
      <c r="A10" s="47" t="s">
        <v>128</v>
      </c>
      <c r="B10" s="27" t="s">
        <v>141</v>
      </c>
      <c r="C10" s="27" t="s">
        <v>142</v>
      </c>
      <c r="D10" s="27" t="s">
        <v>31</v>
      </c>
      <c r="E10" s="34">
        <f t="shared" si="0"/>
        <v>34.5</v>
      </c>
      <c r="F10" s="28">
        <v>92.36</v>
      </c>
      <c r="G10" s="28">
        <f t="shared" si="1"/>
        <v>46.18</v>
      </c>
      <c r="H10" s="28">
        <f t="shared" si="2"/>
        <v>80.68</v>
      </c>
      <c r="I10" s="38">
        <f t="shared" si="4"/>
        <v>5</v>
      </c>
      <c r="J10" s="35" t="s">
        <v>25</v>
      </c>
    </row>
    <row r="11" s="2" customFormat="1" ht="23.1" customHeight="1" spans="1:10">
      <c r="A11" s="47" t="s">
        <v>128</v>
      </c>
      <c r="B11" s="27" t="s">
        <v>143</v>
      </c>
      <c r="C11" s="27" t="s">
        <v>144</v>
      </c>
      <c r="D11" s="27" t="s">
        <v>145</v>
      </c>
      <c r="E11" s="34">
        <f t="shared" si="0"/>
        <v>31.75</v>
      </c>
      <c r="F11" s="34">
        <v>94.69</v>
      </c>
      <c r="G11" s="34">
        <f t="shared" si="1"/>
        <v>47.345</v>
      </c>
      <c r="H11" s="28">
        <f t="shared" si="2"/>
        <v>79.095</v>
      </c>
      <c r="I11" s="38">
        <f t="shared" si="4"/>
        <v>6</v>
      </c>
      <c r="J11" s="35" t="s">
        <v>25</v>
      </c>
    </row>
    <row r="12" s="2" customFormat="1" ht="23.1" customHeight="1" spans="1:10">
      <c r="A12" s="47" t="s">
        <v>128</v>
      </c>
      <c r="B12" s="27" t="s">
        <v>146</v>
      </c>
      <c r="C12" s="27" t="s">
        <v>147</v>
      </c>
      <c r="D12" s="27" t="s">
        <v>85</v>
      </c>
      <c r="E12" s="34">
        <f t="shared" si="0"/>
        <v>34.25</v>
      </c>
      <c r="F12" s="34">
        <v>87.87</v>
      </c>
      <c r="G12" s="34">
        <f t="shared" si="1"/>
        <v>43.935</v>
      </c>
      <c r="H12" s="28">
        <f t="shared" si="2"/>
        <v>78.185</v>
      </c>
      <c r="I12" s="38">
        <f t="shared" si="4"/>
        <v>7</v>
      </c>
      <c r="J12" s="35" t="s">
        <v>25</v>
      </c>
    </row>
    <row r="13" s="2" customFormat="1" ht="23.1" customHeight="1" spans="1:10">
      <c r="A13" s="47" t="s">
        <v>128</v>
      </c>
      <c r="B13" s="27" t="s">
        <v>148</v>
      </c>
      <c r="C13" s="27" t="s">
        <v>149</v>
      </c>
      <c r="D13" s="27" t="s">
        <v>150</v>
      </c>
      <c r="E13" s="34">
        <f t="shared" si="0"/>
        <v>31.375</v>
      </c>
      <c r="F13" s="34">
        <v>92.85</v>
      </c>
      <c r="G13" s="34">
        <f t="shared" si="1"/>
        <v>46.425</v>
      </c>
      <c r="H13" s="28">
        <f t="shared" si="2"/>
        <v>77.8</v>
      </c>
      <c r="I13" s="38">
        <f t="shared" si="4"/>
        <v>8</v>
      </c>
      <c r="J13" s="35" t="s">
        <v>25</v>
      </c>
    </row>
    <row r="14" s="4" customFormat="1" ht="23.25" customHeight="1" spans="1:10">
      <c r="A14" s="47" t="s">
        <v>128</v>
      </c>
      <c r="B14" s="27" t="s">
        <v>151</v>
      </c>
      <c r="C14" s="27" t="s">
        <v>152</v>
      </c>
      <c r="D14" s="27" t="s">
        <v>153</v>
      </c>
      <c r="E14" s="34">
        <f t="shared" si="0"/>
        <v>29.875</v>
      </c>
      <c r="F14" s="34">
        <v>95.22</v>
      </c>
      <c r="G14" s="34">
        <f t="shared" si="1"/>
        <v>47.61</v>
      </c>
      <c r="H14" s="28">
        <f t="shared" si="2"/>
        <v>77.485</v>
      </c>
      <c r="I14" s="38">
        <f t="shared" si="4"/>
        <v>9</v>
      </c>
      <c r="J14" s="35" t="s">
        <v>25</v>
      </c>
    </row>
    <row r="15" s="4" customFormat="1" ht="23.25" customHeight="1" spans="1:10">
      <c r="A15" s="47" t="s">
        <v>128</v>
      </c>
      <c r="B15" s="27" t="s">
        <v>154</v>
      </c>
      <c r="C15" s="27" t="s">
        <v>155</v>
      </c>
      <c r="D15" s="27" t="s">
        <v>153</v>
      </c>
      <c r="E15" s="34">
        <f t="shared" si="0"/>
        <v>29.875</v>
      </c>
      <c r="F15" s="28">
        <v>92.24</v>
      </c>
      <c r="G15" s="28">
        <f t="shared" si="1"/>
        <v>46.12</v>
      </c>
      <c r="H15" s="28">
        <f t="shared" si="2"/>
        <v>75.995</v>
      </c>
      <c r="I15" s="38">
        <f t="shared" si="4"/>
        <v>10</v>
      </c>
      <c r="J15" s="35" t="s">
        <v>25</v>
      </c>
    </row>
    <row r="16" s="4" customFormat="1" ht="23.25" customHeight="1" spans="1:10">
      <c r="A16" s="47" t="s">
        <v>128</v>
      </c>
      <c r="B16" s="27" t="s">
        <v>156</v>
      </c>
      <c r="C16" s="27" t="s">
        <v>157</v>
      </c>
      <c r="D16" s="27" t="s">
        <v>158</v>
      </c>
      <c r="E16" s="34">
        <f t="shared" si="0"/>
        <v>29</v>
      </c>
      <c r="F16" s="28">
        <v>93.17</v>
      </c>
      <c r="G16" s="28">
        <f t="shared" si="1"/>
        <v>46.585</v>
      </c>
      <c r="H16" s="28">
        <f t="shared" si="2"/>
        <v>75.585</v>
      </c>
      <c r="I16" s="38">
        <f t="shared" si="4"/>
        <v>11</v>
      </c>
      <c r="J16" s="35" t="s">
        <v>25</v>
      </c>
    </row>
    <row r="17" s="4" customFormat="1" ht="23.25" customHeight="1" spans="1:10">
      <c r="A17" s="47" t="s">
        <v>128</v>
      </c>
      <c r="B17" s="27" t="s">
        <v>159</v>
      </c>
      <c r="C17" s="27" t="s">
        <v>160</v>
      </c>
      <c r="D17" s="27" t="s">
        <v>161</v>
      </c>
      <c r="E17" s="34">
        <f t="shared" si="0"/>
        <v>29.25</v>
      </c>
      <c r="F17" s="28">
        <v>89.14</v>
      </c>
      <c r="G17" s="28">
        <f t="shared" si="1"/>
        <v>44.57</v>
      </c>
      <c r="H17" s="28">
        <f t="shared" si="2"/>
        <v>73.82</v>
      </c>
      <c r="I17" s="38">
        <f t="shared" si="3"/>
        <v>12</v>
      </c>
      <c r="J17" s="98"/>
    </row>
    <row r="18" s="4" customFormat="1" ht="23.25" customHeight="1" spans="1:10">
      <c r="A18" s="47" t="s">
        <v>128</v>
      </c>
      <c r="B18" s="27" t="s">
        <v>162</v>
      </c>
      <c r="C18" s="27" t="s">
        <v>163</v>
      </c>
      <c r="D18" s="27" t="s">
        <v>164</v>
      </c>
      <c r="E18" s="34">
        <f t="shared" si="0"/>
        <v>29.375</v>
      </c>
      <c r="F18" s="28">
        <v>88.14</v>
      </c>
      <c r="G18" s="28">
        <f t="shared" si="1"/>
        <v>44.07</v>
      </c>
      <c r="H18" s="28">
        <f t="shared" si="2"/>
        <v>73.445</v>
      </c>
      <c r="I18" s="38">
        <f t="shared" si="3"/>
        <v>13</v>
      </c>
      <c r="J18" s="98"/>
    </row>
    <row r="19" s="4" customFormat="1" ht="23.25" customHeight="1" spans="1:10">
      <c r="A19" s="47" t="s">
        <v>128</v>
      </c>
      <c r="B19" s="27" t="s">
        <v>165</v>
      </c>
      <c r="C19" s="27" t="s">
        <v>166</v>
      </c>
      <c r="D19" s="27" t="s">
        <v>52</v>
      </c>
      <c r="E19" s="34">
        <f t="shared" si="0"/>
        <v>30.25</v>
      </c>
      <c r="F19" s="34">
        <v>85.85</v>
      </c>
      <c r="G19" s="34">
        <f t="shared" si="1"/>
        <v>42.925</v>
      </c>
      <c r="H19" s="28">
        <f t="shared" si="2"/>
        <v>73.175</v>
      </c>
      <c r="I19" s="38">
        <f t="shared" si="3"/>
        <v>14</v>
      </c>
      <c r="J19" s="35"/>
    </row>
    <row r="20" s="4" customFormat="1" ht="23.25" customHeight="1" spans="1:10">
      <c r="A20" s="47" t="s">
        <v>128</v>
      </c>
      <c r="B20" s="27" t="s">
        <v>167</v>
      </c>
      <c r="C20" s="27" t="s">
        <v>168</v>
      </c>
      <c r="D20" s="27" t="s">
        <v>169</v>
      </c>
      <c r="E20" s="34">
        <f t="shared" si="0"/>
        <v>26.25</v>
      </c>
      <c r="F20" s="28">
        <v>90.63</v>
      </c>
      <c r="G20" s="28">
        <f t="shared" si="1"/>
        <v>45.315</v>
      </c>
      <c r="H20" s="28">
        <f t="shared" si="2"/>
        <v>71.565</v>
      </c>
      <c r="I20" s="38">
        <f t="shared" si="3"/>
        <v>15</v>
      </c>
      <c r="J20" s="98"/>
    </row>
    <row r="21" s="4" customFormat="1" ht="23.25" customHeight="1" spans="1:10">
      <c r="A21" s="47" t="s">
        <v>128</v>
      </c>
      <c r="B21" s="27" t="s">
        <v>170</v>
      </c>
      <c r="C21" s="27" t="s">
        <v>171</v>
      </c>
      <c r="D21" s="27" t="s">
        <v>172</v>
      </c>
      <c r="E21" s="34">
        <f t="shared" si="0"/>
        <v>26.625</v>
      </c>
      <c r="F21" s="28">
        <v>85.06</v>
      </c>
      <c r="G21" s="28">
        <f t="shared" si="1"/>
        <v>42.53</v>
      </c>
      <c r="H21" s="28">
        <f t="shared" si="2"/>
        <v>69.155</v>
      </c>
      <c r="I21" s="38">
        <f t="shared" si="3"/>
        <v>16</v>
      </c>
      <c r="J21" s="98"/>
    </row>
    <row r="22" s="4" customFormat="1" ht="23.25" customHeight="1" spans="1:10">
      <c r="A22" s="47" t="s">
        <v>128</v>
      </c>
      <c r="B22" s="27" t="s">
        <v>173</v>
      </c>
      <c r="C22" s="27" t="s">
        <v>174</v>
      </c>
      <c r="D22" s="27" t="s">
        <v>175</v>
      </c>
      <c r="E22" s="34">
        <f t="shared" si="0"/>
        <v>24.75</v>
      </c>
      <c r="F22" s="28">
        <v>85.52</v>
      </c>
      <c r="G22" s="28">
        <f t="shared" si="1"/>
        <v>42.76</v>
      </c>
      <c r="H22" s="28">
        <f t="shared" si="2"/>
        <v>67.51</v>
      </c>
      <c r="I22" s="38">
        <f t="shared" si="3"/>
        <v>17</v>
      </c>
      <c r="J22" s="98"/>
    </row>
    <row r="23" s="4" customFormat="1" ht="23.25" customHeight="1" spans="1:10">
      <c r="A23" s="47" t="s">
        <v>128</v>
      </c>
      <c r="B23" s="27" t="s">
        <v>176</v>
      </c>
      <c r="C23" s="27" t="s">
        <v>177</v>
      </c>
      <c r="D23" s="27" t="s">
        <v>109</v>
      </c>
      <c r="E23" s="34">
        <f t="shared" si="0"/>
        <v>22.375</v>
      </c>
      <c r="F23" s="28">
        <v>84.26</v>
      </c>
      <c r="G23" s="28">
        <f t="shared" si="1"/>
        <v>42.13</v>
      </c>
      <c r="H23" s="28">
        <f t="shared" si="2"/>
        <v>64.505</v>
      </c>
      <c r="I23" s="38">
        <f t="shared" si="3"/>
        <v>18</v>
      </c>
      <c r="J23" s="98"/>
    </row>
    <row r="24" s="4" customFormat="1" ht="23.25" customHeight="1" spans="1:10">
      <c r="A24" s="47" t="s">
        <v>128</v>
      </c>
      <c r="B24" s="27" t="s">
        <v>178</v>
      </c>
      <c r="C24" s="27" t="s">
        <v>179</v>
      </c>
      <c r="D24" s="27" t="s">
        <v>180</v>
      </c>
      <c r="E24" s="34">
        <f t="shared" si="0"/>
        <v>22.125</v>
      </c>
      <c r="F24" s="28">
        <v>79.35</v>
      </c>
      <c r="G24" s="28">
        <f t="shared" si="1"/>
        <v>39.675</v>
      </c>
      <c r="H24" s="28">
        <f t="shared" si="2"/>
        <v>61.8</v>
      </c>
      <c r="I24" s="38">
        <f t="shared" si="3"/>
        <v>19</v>
      </c>
      <c r="J24" s="98"/>
    </row>
    <row r="25" s="4" customFormat="1" ht="23.25" customHeight="1" spans="1:10">
      <c r="A25" s="47" t="s">
        <v>128</v>
      </c>
      <c r="B25" s="27" t="s">
        <v>181</v>
      </c>
      <c r="C25" s="27" t="s">
        <v>182</v>
      </c>
      <c r="D25" s="27" t="s">
        <v>183</v>
      </c>
      <c r="E25" s="34">
        <f t="shared" si="0"/>
        <v>26.75</v>
      </c>
      <c r="F25" s="28">
        <v>0</v>
      </c>
      <c r="G25" s="28">
        <f t="shared" si="1"/>
        <v>0</v>
      </c>
      <c r="H25" s="28">
        <f t="shared" si="2"/>
        <v>26.75</v>
      </c>
      <c r="I25" s="38">
        <f t="shared" si="3"/>
        <v>20</v>
      </c>
      <c r="J25" s="98"/>
    </row>
    <row r="26" s="4" customFormat="1" ht="23.25" customHeight="1" spans="1:10">
      <c r="A26" s="18" t="s">
        <v>128</v>
      </c>
      <c r="B26" s="29" t="s">
        <v>184</v>
      </c>
      <c r="C26" s="29" t="s">
        <v>185</v>
      </c>
      <c r="D26" s="29" t="s">
        <v>186</v>
      </c>
      <c r="E26" s="20">
        <f t="shared" si="0"/>
        <v>20.25</v>
      </c>
      <c r="F26" s="31">
        <v>0</v>
      </c>
      <c r="G26" s="31">
        <f t="shared" si="1"/>
        <v>0</v>
      </c>
      <c r="H26" s="31">
        <f t="shared" si="2"/>
        <v>20.25</v>
      </c>
      <c r="I26" s="25">
        <f t="shared" si="3"/>
        <v>21</v>
      </c>
      <c r="J26" s="99" t="s">
        <v>65</v>
      </c>
    </row>
    <row r="27" s="4" customFormat="1"/>
    <row r="29" s="5" customFormat="1" ht="18.75" spans="1:6">
      <c r="A29" s="5" t="s">
        <v>66</v>
      </c>
      <c r="D29" s="5" t="s">
        <v>67</v>
      </c>
      <c r="F29" s="5" t="s">
        <v>68</v>
      </c>
    </row>
    <row r="30" s="5" customFormat="1" ht="18.75"/>
    <row r="31" s="5" customFormat="1" ht="18.75" spans="1:6">
      <c r="A31" s="5" t="s">
        <v>69</v>
      </c>
      <c r="F31" s="5" t="s">
        <v>70</v>
      </c>
    </row>
    <row r="32" s="5" customFormat="1" ht="21" customHeight="1" spans="5:8">
      <c r="E32" s="21" t="s">
        <v>71</v>
      </c>
      <c r="F32" s="21"/>
      <c r="G32" s="21"/>
      <c r="H32" s="21"/>
    </row>
  </sheetData>
  <mergeCells count="6">
    <mergeCell ref="A1:J1"/>
    <mergeCell ref="A2:J2"/>
    <mergeCell ref="A3:C3"/>
    <mergeCell ref="D3:E3"/>
    <mergeCell ref="F3:G3"/>
    <mergeCell ref="E32:H32"/>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K11" sqref="K11"/>
    </sheetView>
  </sheetViews>
  <sheetFormatPr defaultColWidth="9" defaultRowHeight="13.5"/>
  <cols>
    <col min="3" max="3" width="22.25" customWidth="1"/>
    <col min="4" max="4" width="10" customWidth="1"/>
    <col min="5" max="5" width="26.875" customWidth="1"/>
    <col min="6" max="6" width="9.625" customWidth="1"/>
    <col min="7" max="7" width="11.125" customWidth="1"/>
    <col min="8" max="8" width="9.625" customWidth="1"/>
    <col min="10" max="10" width="10.375" customWidth="1"/>
  </cols>
  <sheetData>
    <row r="1" s="1" customFormat="1" ht="21" customHeight="1" spans="1:10">
      <c r="A1" s="6" t="s">
        <v>187</v>
      </c>
      <c r="B1" s="6"/>
      <c r="C1" s="6"/>
      <c r="D1" s="6"/>
      <c r="E1" s="6"/>
      <c r="F1" s="6"/>
      <c r="G1" s="6"/>
      <c r="H1" s="6"/>
      <c r="I1" s="6"/>
      <c r="J1" s="6"/>
    </row>
    <row r="2" s="2" customFormat="1" ht="36.75" customHeight="1" spans="1:10">
      <c r="A2" s="7" t="s">
        <v>1</v>
      </c>
      <c r="B2" s="7"/>
      <c r="C2" s="7"/>
      <c r="D2" s="7"/>
      <c r="E2" s="7"/>
      <c r="F2" s="7"/>
      <c r="G2" s="7"/>
      <c r="H2" s="7"/>
      <c r="I2" s="7"/>
      <c r="J2" s="7"/>
    </row>
    <row r="3" s="3" customFormat="1" ht="18.75" customHeight="1" spans="1:10">
      <c r="A3" s="67" t="s">
        <v>188</v>
      </c>
      <c r="B3" s="67"/>
      <c r="C3" s="67"/>
      <c r="D3" s="93"/>
      <c r="E3" s="93" t="s">
        <v>189</v>
      </c>
      <c r="F3" s="10" t="s">
        <v>190</v>
      </c>
      <c r="G3" s="10"/>
      <c r="H3" s="10"/>
      <c r="I3" s="10"/>
      <c r="J3" s="10"/>
    </row>
    <row r="4" s="2" customFormat="1" ht="44.25" customHeight="1" spans="1:10">
      <c r="A4" s="94" t="s">
        <v>5</v>
      </c>
      <c r="B4" s="95" t="s">
        <v>6</v>
      </c>
      <c r="C4" s="95" t="s">
        <v>7</v>
      </c>
      <c r="D4" s="95" t="s">
        <v>8</v>
      </c>
      <c r="E4" s="95" t="s">
        <v>9</v>
      </c>
      <c r="F4" s="95" t="s">
        <v>10</v>
      </c>
      <c r="G4" s="95" t="s">
        <v>11</v>
      </c>
      <c r="H4" s="95" t="s">
        <v>12</v>
      </c>
      <c r="I4" s="95" t="s">
        <v>13</v>
      </c>
      <c r="J4" s="97" t="s">
        <v>14</v>
      </c>
    </row>
    <row r="5" s="2" customFormat="1" ht="22.5" customHeight="1" spans="1:10">
      <c r="A5" s="94" t="s">
        <v>15</v>
      </c>
      <c r="B5" s="95" t="s">
        <v>16</v>
      </c>
      <c r="C5" s="96" t="s">
        <v>17</v>
      </c>
      <c r="D5" s="95">
        <v>1</v>
      </c>
      <c r="E5" s="95" t="s">
        <v>18</v>
      </c>
      <c r="F5" s="95">
        <v>3</v>
      </c>
      <c r="G5" s="95" t="s">
        <v>19</v>
      </c>
      <c r="H5" s="95" t="s">
        <v>20</v>
      </c>
      <c r="I5" s="95">
        <v>6</v>
      </c>
      <c r="J5" s="97">
        <v>7</v>
      </c>
    </row>
    <row r="6" s="44" customFormat="1" ht="24" customHeight="1" spans="1:10">
      <c r="A6" s="61" t="s">
        <v>191</v>
      </c>
      <c r="B6" s="52" t="s">
        <v>192</v>
      </c>
      <c r="C6" s="52" t="s">
        <v>193</v>
      </c>
      <c r="D6" s="87">
        <v>144.5</v>
      </c>
      <c r="E6" s="87">
        <f>D6*0.25</f>
        <v>36.125</v>
      </c>
      <c r="F6" s="54">
        <v>75.74</v>
      </c>
      <c r="G6" s="54">
        <f>F6*0.5</f>
        <v>37.87</v>
      </c>
      <c r="H6" s="54">
        <f>E6+G6</f>
        <v>73.995</v>
      </c>
      <c r="I6" s="87">
        <v>1</v>
      </c>
      <c r="J6" s="88" t="s">
        <v>25</v>
      </c>
    </row>
    <row r="7" s="45" customFormat="1" ht="18.75" spans="1:6">
      <c r="A7" s="45" t="s">
        <v>66</v>
      </c>
      <c r="D7" s="45" t="s">
        <v>67</v>
      </c>
      <c r="F7" s="45" t="s">
        <v>68</v>
      </c>
    </row>
    <row r="8" s="45" customFormat="1" ht="18.75"/>
    <row r="9" s="45" customFormat="1" ht="21" customHeight="1" spans="1:6">
      <c r="A9" s="45" t="s">
        <v>69</v>
      </c>
      <c r="F9" s="45" t="s">
        <v>70</v>
      </c>
    </row>
    <row r="10" ht="18.75" spans="1:8">
      <c r="A10" s="45"/>
      <c r="B10" s="45"/>
      <c r="C10" s="45"/>
      <c r="D10" s="45"/>
      <c r="E10" s="55" t="s">
        <v>71</v>
      </c>
      <c r="F10" s="55"/>
      <c r="G10" s="55"/>
      <c r="H10" s="55"/>
    </row>
  </sheetData>
  <mergeCells count="5">
    <mergeCell ref="A1:J1"/>
    <mergeCell ref="A2:J2"/>
    <mergeCell ref="A3:C3"/>
    <mergeCell ref="F3:G3"/>
    <mergeCell ref="E10:H10"/>
  </mergeCells>
  <printOptions horizontalCentered="1" verticalCentered="1"/>
  <pageMargins left="0.707638888888889" right="0.707638888888889" top="0.497916667" bottom="0.497916667"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showGridLines="0" workbookViewId="0">
      <selection activeCell="K11" sqref="K11"/>
    </sheetView>
  </sheetViews>
  <sheetFormatPr defaultColWidth="9" defaultRowHeight="13.5"/>
  <cols>
    <col min="1" max="1" width="14.75" customWidth="1"/>
    <col min="2" max="2" width="7.875" customWidth="1"/>
    <col min="3" max="3" width="24.5" customWidth="1"/>
    <col min="4" max="4" width="12.25" customWidth="1"/>
    <col min="5" max="5" width="17.125" customWidth="1"/>
    <col min="6" max="6" width="8.75" customWidth="1"/>
    <col min="7" max="9" width="10.125" style="46" customWidth="1"/>
    <col min="10" max="10" width="15.25" customWidth="1"/>
  </cols>
  <sheetData>
    <row r="1" s="1" customFormat="1" ht="27.75" customHeight="1" spans="1:10">
      <c r="A1" s="6" t="s">
        <v>194</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195</v>
      </c>
      <c r="B3" s="8"/>
      <c r="C3" s="8"/>
      <c r="D3" s="10" t="s">
        <v>196</v>
      </c>
      <c r="E3" s="10"/>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47" t="s">
        <v>15</v>
      </c>
      <c r="B5" s="38" t="s">
        <v>16</v>
      </c>
      <c r="C5" s="38" t="s">
        <v>17</v>
      </c>
      <c r="D5" s="38">
        <v>1</v>
      </c>
      <c r="E5" s="38" t="s">
        <v>18</v>
      </c>
      <c r="F5" s="38">
        <v>3</v>
      </c>
      <c r="G5" s="38" t="s">
        <v>19</v>
      </c>
      <c r="H5" s="38" t="s">
        <v>20</v>
      </c>
      <c r="I5" s="38">
        <v>6</v>
      </c>
      <c r="J5" s="35">
        <v>7</v>
      </c>
    </row>
    <row r="6" s="44" customFormat="1" ht="36.75" customHeight="1" spans="1:10">
      <c r="A6" s="60" t="s">
        <v>191</v>
      </c>
      <c r="B6" s="89" t="s">
        <v>198</v>
      </c>
      <c r="C6" s="89" t="s">
        <v>199</v>
      </c>
      <c r="D6" s="85">
        <v>110</v>
      </c>
      <c r="E6" s="50">
        <f>D6*0.25</f>
        <v>27.5</v>
      </c>
      <c r="F6" s="76">
        <v>80.44</v>
      </c>
      <c r="G6" s="76">
        <f t="shared" ref="G6:G8" si="0">F6*0.5</f>
        <v>40.22</v>
      </c>
      <c r="H6" s="76">
        <f t="shared" ref="H6:H8" si="1">E6+G6</f>
        <v>67.72</v>
      </c>
      <c r="I6" s="80">
        <v>1</v>
      </c>
      <c r="J6" s="81" t="s">
        <v>25</v>
      </c>
    </row>
    <row r="7" s="44" customFormat="1" ht="36.75" customHeight="1" spans="1:10">
      <c r="A7" s="60" t="s">
        <v>191</v>
      </c>
      <c r="B7" s="89" t="s">
        <v>200</v>
      </c>
      <c r="C7" s="89" t="s">
        <v>201</v>
      </c>
      <c r="D7" s="85">
        <v>91.5</v>
      </c>
      <c r="E7" s="50">
        <f>D7*0.25</f>
        <v>22.875</v>
      </c>
      <c r="F7" s="76">
        <v>77.08</v>
      </c>
      <c r="G7" s="76">
        <f t="shared" si="0"/>
        <v>38.54</v>
      </c>
      <c r="H7" s="76">
        <f t="shared" si="1"/>
        <v>61.415</v>
      </c>
      <c r="I7" s="80">
        <v>2</v>
      </c>
      <c r="J7" s="81" t="s">
        <v>25</v>
      </c>
    </row>
    <row r="8" s="44" customFormat="1" ht="36.75" customHeight="1" spans="1:10">
      <c r="A8" s="61" t="s">
        <v>191</v>
      </c>
      <c r="B8" s="90" t="s">
        <v>202</v>
      </c>
      <c r="C8" s="90" t="s">
        <v>203</v>
      </c>
      <c r="D8" s="87">
        <v>75.5</v>
      </c>
      <c r="E8" s="54">
        <f>D8*0.25</f>
        <v>18.875</v>
      </c>
      <c r="F8" s="79">
        <v>0</v>
      </c>
      <c r="G8" s="79">
        <f t="shared" si="0"/>
        <v>0</v>
      </c>
      <c r="H8" s="79">
        <f t="shared" si="1"/>
        <v>18.875</v>
      </c>
      <c r="I8" s="92">
        <v>3</v>
      </c>
      <c r="J8" s="82" t="s">
        <v>122</v>
      </c>
    </row>
    <row r="10" s="45" customFormat="1" ht="18.75" spans="1:6">
      <c r="A10" s="45" t="s">
        <v>66</v>
      </c>
      <c r="D10" s="45" t="s">
        <v>67</v>
      </c>
      <c r="F10" s="45" t="s">
        <v>68</v>
      </c>
    </row>
    <row r="11" s="45" customFormat="1" ht="18.75"/>
    <row r="12" s="45" customFormat="1" ht="18.75" spans="1:6">
      <c r="A12" s="45" t="s">
        <v>69</v>
      </c>
      <c r="F12" s="45" t="s">
        <v>70</v>
      </c>
    </row>
    <row r="13" s="45" customFormat="1" ht="18.75"/>
    <row r="14" s="45" customFormat="1" ht="18.75" spans="5:8">
      <c r="E14" s="55" t="s">
        <v>71</v>
      </c>
      <c r="F14" s="55"/>
      <c r="G14" s="55"/>
      <c r="H14" s="55"/>
    </row>
    <row r="15" s="45" customFormat="1" ht="18.75"/>
    <row r="16" s="45" customFormat="1" ht="21" customHeight="1" spans="5:8">
      <c r="E16" s="91"/>
      <c r="F16" s="59"/>
      <c r="G16" s="59"/>
      <c r="H16" s="59"/>
    </row>
  </sheetData>
  <mergeCells count="7">
    <mergeCell ref="A1:J1"/>
    <mergeCell ref="A2:J2"/>
    <mergeCell ref="A3:C3"/>
    <mergeCell ref="D3:E3"/>
    <mergeCell ref="H3:I3"/>
    <mergeCell ref="E14:H14"/>
    <mergeCell ref="E16:H16"/>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GridLines="0" workbookViewId="0">
      <selection activeCell="K11" sqref="K11"/>
    </sheetView>
  </sheetViews>
  <sheetFormatPr defaultColWidth="9" defaultRowHeight="13.5"/>
  <cols>
    <col min="1" max="1" width="14.75" customWidth="1"/>
    <col min="2" max="2" width="7.875" customWidth="1"/>
    <col min="3" max="3" width="24.5" customWidth="1"/>
    <col min="4" max="4" width="12.25" customWidth="1"/>
    <col min="5" max="5" width="17.125" customWidth="1"/>
    <col min="6" max="6" width="8.75" customWidth="1"/>
    <col min="7" max="9" width="10.125" style="46" customWidth="1"/>
    <col min="10" max="10" width="15.25" customWidth="1"/>
  </cols>
  <sheetData>
    <row r="1" s="1" customFormat="1" ht="27.75" customHeight="1" spans="1:10">
      <c r="A1" s="6" t="s">
        <v>204</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67" t="s">
        <v>205</v>
      </c>
      <c r="B3" s="67"/>
      <c r="C3" s="67"/>
      <c r="D3" s="9" t="s">
        <v>196</v>
      </c>
      <c r="E3" s="9"/>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47" t="s">
        <v>15</v>
      </c>
      <c r="B5" s="38" t="s">
        <v>16</v>
      </c>
      <c r="C5" s="38" t="s">
        <v>17</v>
      </c>
      <c r="D5" s="38">
        <v>1</v>
      </c>
      <c r="E5" s="38" t="s">
        <v>18</v>
      </c>
      <c r="F5" s="38">
        <v>3</v>
      </c>
      <c r="G5" s="38" t="s">
        <v>19</v>
      </c>
      <c r="H5" s="38" t="s">
        <v>20</v>
      </c>
      <c r="I5" s="38">
        <v>6</v>
      </c>
      <c r="J5" s="35">
        <v>7</v>
      </c>
    </row>
    <row r="6" s="44" customFormat="1" ht="36.75" customHeight="1" spans="1:10">
      <c r="A6" s="60" t="s">
        <v>191</v>
      </c>
      <c r="B6" s="48" t="s">
        <v>206</v>
      </c>
      <c r="C6" s="48" t="s">
        <v>207</v>
      </c>
      <c r="D6" s="48" t="s">
        <v>208</v>
      </c>
      <c r="E6" s="83">
        <f>D6*0.25</f>
        <v>34.75</v>
      </c>
      <c r="F6" s="50">
        <v>78.24</v>
      </c>
      <c r="G6" s="50">
        <f t="shared" ref="G6:G8" si="0">F6*0.5</f>
        <v>39.12</v>
      </c>
      <c r="H6" s="50">
        <f t="shared" ref="H6:H8" si="1">E6+G6</f>
        <v>73.87</v>
      </c>
      <c r="I6" s="85">
        <f>RANK(H6,H$6:H$8)</f>
        <v>1</v>
      </c>
      <c r="J6" s="86" t="s">
        <v>25</v>
      </c>
    </row>
    <row r="7" s="44" customFormat="1" ht="36.75" customHeight="1" spans="1:10">
      <c r="A7" s="60" t="s">
        <v>191</v>
      </c>
      <c r="B7" s="48" t="s">
        <v>209</v>
      </c>
      <c r="C7" s="48" t="s">
        <v>210</v>
      </c>
      <c r="D7" s="48" t="s">
        <v>211</v>
      </c>
      <c r="E7" s="83">
        <f>D7*0.25</f>
        <v>29.625</v>
      </c>
      <c r="F7" s="50">
        <v>81.58</v>
      </c>
      <c r="G7" s="50">
        <f t="shared" si="0"/>
        <v>40.79</v>
      </c>
      <c r="H7" s="50">
        <f t="shared" si="1"/>
        <v>70.415</v>
      </c>
      <c r="I7" s="85">
        <f>RANK(H7,H$6:H$8)</f>
        <v>2</v>
      </c>
      <c r="J7" s="86" t="s">
        <v>25</v>
      </c>
    </row>
    <row r="8" s="44" customFormat="1" ht="36.75" customHeight="1" spans="1:10">
      <c r="A8" s="61" t="s">
        <v>191</v>
      </c>
      <c r="B8" s="52" t="s">
        <v>212</v>
      </c>
      <c r="C8" s="52" t="s">
        <v>213</v>
      </c>
      <c r="D8" s="52" t="s">
        <v>214</v>
      </c>
      <c r="E8" s="84">
        <f>D8*0.25</f>
        <v>30</v>
      </c>
      <c r="F8" s="54">
        <v>75.86</v>
      </c>
      <c r="G8" s="54">
        <f t="shared" si="0"/>
        <v>37.93</v>
      </c>
      <c r="H8" s="54">
        <f t="shared" si="1"/>
        <v>67.93</v>
      </c>
      <c r="I8" s="87">
        <f>RANK(H8,H$6:H$8)</f>
        <v>3</v>
      </c>
      <c r="J8" s="88"/>
    </row>
    <row r="10" s="45" customFormat="1" ht="18.75" spans="1:6">
      <c r="A10" s="45" t="s">
        <v>66</v>
      </c>
      <c r="D10" s="45" t="s">
        <v>67</v>
      </c>
      <c r="F10" s="45" t="s">
        <v>68</v>
      </c>
    </row>
    <row r="11" s="45" customFormat="1" ht="18.75"/>
    <row r="12" s="45" customFormat="1" ht="18.75" spans="1:6">
      <c r="A12" s="45" t="s">
        <v>69</v>
      </c>
      <c r="F12" s="45" t="s">
        <v>70</v>
      </c>
    </row>
    <row r="13" s="45" customFormat="1" ht="18.75"/>
    <row r="14" s="45" customFormat="1" ht="18.75" spans="5:8">
      <c r="E14" s="55" t="s">
        <v>71</v>
      </c>
      <c r="F14" s="55"/>
      <c r="G14" s="55"/>
      <c r="H14" s="55"/>
    </row>
  </sheetData>
  <sortState ref="A6:J8">
    <sortCondition ref="H6:H8" descending="1"/>
  </sortState>
  <mergeCells count="6">
    <mergeCell ref="A1:J1"/>
    <mergeCell ref="A2:J2"/>
    <mergeCell ref="A3:C3"/>
    <mergeCell ref="D3:E3"/>
    <mergeCell ref="H3:I3"/>
    <mergeCell ref="E14:H14"/>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showGridLines="0" workbookViewId="0">
      <selection activeCell="A6" sqref="$A6:$XFD9"/>
    </sheetView>
  </sheetViews>
  <sheetFormatPr defaultColWidth="9" defaultRowHeight="13.5"/>
  <cols>
    <col min="1" max="1" width="14.75" customWidth="1"/>
    <col min="2" max="2" width="7.875" customWidth="1"/>
    <col min="3" max="3" width="24.5" customWidth="1"/>
    <col min="4" max="4" width="12.25" customWidth="1"/>
    <col min="5" max="5" width="17.125" customWidth="1"/>
    <col min="6" max="6" width="8.75" customWidth="1"/>
    <col min="7" max="9" width="10.125" style="46" customWidth="1"/>
    <col min="10" max="10" width="15.25" customWidth="1"/>
  </cols>
  <sheetData>
    <row r="1" s="1" customFormat="1" ht="27.75" customHeight="1" spans="1:10">
      <c r="A1" s="6" t="s">
        <v>215</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8" t="s">
        <v>216</v>
      </c>
      <c r="B3" s="8"/>
      <c r="C3" s="8"/>
      <c r="D3" s="10" t="s">
        <v>217</v>
      </c>
      <c r="E3" s="10"/>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47" t="s">
        <v>15</v>
      </c>
      <c r="B5" s="38" t="s">
        <v>16</v>
      </c>
      <c r="C5" s="38" t="s">
        <v>17</v>
      </c>
      <c r="D5" s="38">
        <v>1</v>
      </c>
      <c r="E5" s="38" t="s">
        <v>18</v>
      </c>
      <c r="F5" s="38">
        <v>3</v>
      </c>
      <c r="G5" s="38" t="s">
        <v>19</v>
      </c>
      <c r="H5" s="38" t="s">
        <v>20</v>
      </c>
      <c r="I5" s="38">
        <v>6</v>
      </c>
      <c r="J5" s="35">
        <v>7</v>
      </c>
    </row>
    <row r="6" s="2" customFormat="1" ht="35" customHeight="1" spans="1:10">
      <c r="A6" s="47" t="s">
        <v>21</v>
      </c>
      <c r="B6" s="48" t="s">
        <v>218</v>
      </c>
      <c r="C6" s="48" t="s">
        <v>219</v>
      </c>
      <c r="D6" s="75">
        <v>162.5</v>
      </c>
      <c r="E6" s="34">
        <f>D6*0.25</f>
        <v>40.625</v>
      </c>
      <c r="F6" s="34">
        <v>81.4</v>
      </c>
      <c r="G6" s="34">
        <f t="shared" ref="G6:G9" si="0">F6*0.5</f>
        <v>40.7</v>
      </c>
      <c r="H6" s="34">
        <f t="shared" ref="H6:H9" si="1">E6+G6</f>
        <v>81.325</v>
      </c>
      <c r="I6" s="38">
        <f>RANK(H6,H$6:H$9)</f>
        <v>1</v>
      </c>
      <c r="J6" s="35" t="s">
        <v>25</v>
      </c>
    </row>
    <row r="7" s="44" customFormat="1" ht="35" customHeight="1" spans="1:10">
      <c r="A7" s="47" t="s">
        <v>21</v>
      </c>
      <c r="B7" s="48" t="s">
        <v>220</v>
      </c>
      <c r="C7" s="48" t="s">
        <v>221</v>
      </c>
      <c r="D7" s="75">
        <v>113.5</v>
      </c>
      <c r="E7" s="34">
        <f t="shared" ref="E7:E9" si="2">D7*0.25</f>
        <v>28.375</v>
      </c>
      <c r="F7" s="76">
        <v>80</v>
      </c>
      <c r="G7" s="76">
        <f t="shared" si="0"/>
        <v>40</v>
      </c>
      <c r="H7" s="76">
        <f t="shared" si="1"/>
        <v>68.375</v>
      </c>
      <c r="I7" s="38">
        <f>RANK(H7,H$6:H$9)</f>
        <v>2</v>
      </c>
      <c r="J7" s="35" t="s">
        <v>25</v>
      </c>
    </row>
    <row r="8" s="44" customFormat="1" ht="35" customHeight="1" spans="1:10">
      <c r="A8" s="47" t="s">
        <v>21</v>
      </c>
      <c r="B8" s="48" t="s">
        <v>222</v>
      </c>
      <c r="C8" s="48" t="s">
        <v>223</v>
      </c>
      <c r="D8" s="77">
        <v>108.5</v>
      </c>
      <c r="E8" s="34">
        <f t="shared" si="2"/>
        <v>27.125</v>
      </c>
      <c r="F8" s="76">
        <v>76</v>
      </c>
      <c r="G8" s="76">
        <f t="shared" si="0"/>
        <v>38</v>
      </c>
      <c r="H8" s="76">
        <f t="shared" si="1"/>
        <v>65.125</v>
      </c>
      <c r="I8" s="80">
        <f>RANK(H8,H$6:H$9)</f>
        <v>3</v>
      </c>
      <c r="J8" s="81"/>
    </row>
    <row r="9" s="44" customFormat="1" ht="35" customHeight="1" spans="1:10">
      <c r="A9" s="18" t="s">
        <v>21</v>
      </c>
      <c r="B9" s="52" t="s">
        <v>224</v>
      </c>
      <c r="C9" s="52" t="s">
        <v>225</v>
      </c>
      <c r="D9" s="78">
        <v>111</v>
      </c>
      <c r="E9" s="20">
        <f t="shared" si="2"/>
        <v>27.75</v>
      </c>
      <c r="F9" s="79">
        <v>0</v>
      </c>
      <c r="G9" s="79">
        <f t="shared" si="0"/>
        <v>0</v>
      </c>
      <c r="H9" s="79">
        <f t="shared" si="1"/>
        <v>27.75</v>
      </c>
      <c r="I9" s="26">
        <f>RANK(H9,H$6:H$9)</f>
        <v>4</v>
      </c>
      <c r="J9" s="82" t="s">
        <v>65</v>
      </c>
    </row>
    <row r="11" s="45" customFormat="1" ht="18.75" spans="1:6">
      <c r="A11" s="45" t="s">
        <v>66</v>
      </c>
      <c r="D11" s="45" t="s">
        <v>67</v>
      </c>
      <c r="F11" s="45" t="s">
        <v>68</v>
      </c>
    </row>
    <row r="12" s="45" customFormat="1" ht="18.75"/>
    <row r="13" s="45" customFormat="1" ht="18.75" spans="1:6">
      <c r="A13" s="45" t="s">
        <v>69</v>
      </c>
      <c r="F13" s="45" t="s">
        <v>70</v>
      </c>
    </row>
    <row r="14" s="45" customFormat="1" ht="18.75"/>
    <row r="15" s="45" customFormat="1" ht="18.75"/>
    <row r="16" s="45" customFormat="1" ht="21" customHeight="1" spans="5:8">
      <c r="E16" s="55" t="s">
        <v>71</v>
      </c>
      <c r="F16" s="55"/>
      <c r="G16" s="55"/>
      <c r="H16" s="55"/>
    </row>
  </sheetData>
  <sortState ref="A6:J9">
    <sortCondition ref="H6:H9" descending="1"/>
  </sortState>
  <mergeCells count="6">
    <mergeCell ref="A1:J1"/>
    <mergeCell ref="A2:J2"/>
    <mergeCell ref="A3:C3"/>
    <mergeCell ref="D3:E3"/>
    <mergeCell ref="H3:I3"/>
    <mergeCell ref="E16:H16"/>
  </mergeCells>
  <printOptions horizontalCentered="1"/>
  <pageMargins left="0.747916666666667" right="0.747916666666667" top="0.984027777777778" bottom="0.984027777777778"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K11" sqref="K11"/>
    </sheetView>
  </sheetViews>
  <sheetFormatPr defaultColWidth="9" defaultRowHeight="13.5"/>
  <cols>
    <col min="1" max="1" width="10.625" customWidth="1"/>
    <col min="3" max="3" width="22.875" customWidth="1"/>
    <col min="5" max="5" width="16.875" customWidth="1"/>
    <col min="6" max="6" width="14.5" customWidth="1"/>
    <col min="7" max="7" width="13.5" customWidth="1"/>
    <col min="8" max="8" width="12.625" customWidth="1"/>
    <col min="10" max="10" width="13.75" customWidth="1"/>
  </cols>
  <sheetData>
    <row r="1" s="1" customFormat="1" ht="27.75" customHeight="1" spans="1:10">
      <c r="A1" s="6" t="s">
        <v>226</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67" t="s">
        <v>227</v>
      </c>
      <c r="B3" s="67"/>
      <c r="C3" s="67"/>
      <c r="D3" s="9" t="s">
        <v>228</v>
      </c>
      <c r="E3" s="9"/>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13" t="s">
        <v>15</v>
      </c>
      <c r="B5" s="14" t="s">
        <v>16</v>
      </c>
      <c r="C5" s="10" t="s">
        <v>17</v>
      </c>
      <c r="D5" s="14">
        <v>1</v>
      </c>
      <c r="E5" s="14" t="s">
        <v>229</v>
      </c>
      <c r="F5" s="14">
        <v>3</v>
      </c>
      <c r="G5" s="14" t="s">
        <v>230</v>
      </c>
      <c r="H5" s="14" t="s">
        <v>20</v>
      </c>
      <c r="I5" s="14">
        <v>6</v>
      </c>
      <c r="J5" s="23">
        <v>7</v>
      </c>
    </row>
    <row r="6" s="2" customFormat="1" ht="36" customHeight="1" spans="1:10">
      <c r="A6" s="13" t="s">
        <v>231</v>
      </c>
      <c r="B6" s="27" t="s">
        <v>232</v>
      </c>
      <c r="C6" s="27" t="s">
        <v>233</v>
      </c>
      <c r="D6" s="73">
        <v>125</v>
      </c>
      <c r="E6" s="74">
        <v>25</v>
      </c>
      <c r="F6" s="16">
        <v>74.06</v>
      </c>
      <c r="G6" s="16">
        <f>F6*0.6</f>
        <v>44.436</v>
      </c>
      <c r="H6" s="16">
        <f>E6+G6</f>
        <v>69.436</v>
      </c>
      <c r="I6" s="14">
        <v>1</v>
      </c>
      <c r="J6" s="23" t="s">
        <v>25</v>
      </c>
    </row>
    <row r="7" s="4" customFormat="1" ht="36" customHeight="1" spans="1:10">
      <c r="A7" s="18" t="s">
        <v>231</v>
      </c>
      <c r="B7" s="29" t="s">
        <v>234</v>
      </c>
      <c r="C7" s="29" t="s">
        <v>235</v>
      </c>
      <c r="D7" s="29" t="s">
        <v>236</v>
      </c>
      <c r="E7" s="20">
        <v>13.5</v>
      </c>
      <c r="F7" s="31">
        <v>75.04</v>
      </c>
      <c r="G7" s="31">
        <f>F7*0.6</f>
        <v>45.024</v>
      </c>
      <c r="H7" s="31">
        <f>E7+G7</f>
        <v>58.524</v>
      </c>
      <c r="I7" s="72">
        <v>2</v>
      </c>
      <c r="J7" s="33" t="s">
        <v>25</v>
      </c>
    </row>
    <row r="8" customFormat="1"/>
    <row r="9" customFormat="1"/>
    <row r="10" s="5" customFormat="1" ht="18.75" spans="1:6">
      <c r="A10" s="5" t="s">
        <v>66</v>
      </c>
      <c r="D10" s="5" t="s">
        <v>67</v>
      </c>
      <c r="F10" s="5" t="s">
        <v>68</v>
      </c>
    </row>
    <row r="11" s="5" customFormat="1" ht="18.75"/>
    <row r="12" s="5" customFormat="1" ht="18.75" spans="1:6">
      <c r="A12" s="5" t="s">
        <v>69</v>
      </c>
      <c r="F12" s="5" t="s">
        <v>70</v>
      </c>
    </row>
    <row r="13" s="5" customFormat="1" ht="18.75"/>
    <row r="14" s="5" customFormat="1" ht="18.75"/>
    <row r="15" s="5" customFormat="1" ht="21" customHeight="1" spans="5:8">
      <c r="E15" s="21" t="s">
        <v>71</v>
      </c>
      <c r="F15" s="21"/>
      <c r="G15" s="21"/>
      <c r="H15" s="21"/>
    </row>
  </sheetData>
  <mergeCells count="6">
    <mergeCell ref="A1:J1"/>
    <mergeCell ref="A2:J2"/>
    <mergeCell ref="A3:C3"/>
    <mergeCell ref="D3:E3"/>
    <mergeCell ref="H3:I3"/>
    <mergeCell ref="E15:H15"/>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K11" sqref="K11"/>
    </sheetView>
  </sheetViews>
  <sheetFormatPr defaultColWidth="9" defaultRowHeight="13.5"/>
  <cols>
    <col min="3" max="3" width="23.625" customWidth="1"/>
    <col min="5" max="5" width="18.125" customWidth="1"/>
    <col min="6" max="6" width="13.625" customWidth="1"/>
    <col min="7" max="7" width="14.375" customWidth="1"/>
    <col min="8" max="8" width="13.25" customWidth="1"/>
    <col min="10" max="10" width="13.125" customWidth="1"/>
  </cols>
  <sheetData>
    <row r="1" s="1" customFormat="1" ht="27.75" customHeight="1" spans="1:10">
      <c r="A1" s="6" t="s">
        <v>237</v>
      </c>
      <c r="B1" s="6"/>
      <c r="C1" s="6"/>
      <c r="D1" s="6"/>
      <c r="E1" s="6"/>
      <c r="F1" s="6"/>
      <c r="G1" s="6"/>
      <c r="H1" s="6"/>
      <c r="I1" s="6"/>
      <c r="J1" s="6"/>
    </row>
    <row r="2" s="2" customFormat="1" ht="36.75" customHeight="1" spans="1:10">
      <c r="A2" s="7" t="s">
        <v>1</v>
      </c>
      <c r="B2" s="7"/>
      <c r="C2" s="7"/>
      <c r="D2" s="7"/>
      <c r="E2" s="7"/>
      <c r="F2" s="7"/>
      <c r="G2" s="7"/>
      <c r="H2" s="7"/>
      <c r="I2" s="7"/>
      <c r="J2" s="7"/>
    </row>
    <row r="3" s="3" customFormat="1" ht="30.75" customHeight="1" spans="1:10">
      <c r="A3" s="67" t="s">
        <v>238</v>
      </c>
      <c r="B3" s="67"/>
      <c r="C3" s="67"/>
      <c r="D3" s="9" t="s">
        <v>239</v>
      </c>
      <c r="E3" s="9"/>
      <c r="H3" s="10" t="s">
        <v>197</v>
      </c>
      <c r="I3" s="10"/>
      <c r="J3" s="10"/>
    </row>
    <row r="4" s="2" customFormat="1" ht="44.25" customHeight="1" spans="1:10">
      <c r="A4" s="11" t="s">
        <v>5</v>
      </c>
      <c r="B4" s="12" t="s">
        <v>6</v>
      </c>
      <c r="C4" s="12" t="s">
        <v>7</v>
      </c>
      <c r="D4" s="12" t="s">
        <v>8</v>
      </c>
      <c r="E4" s="12" t="s">
        <v>9</v>
      </c>
      <c r="F4" s="12" t="s">
        <v>10</v>
      </c>
      <c r="G4" s="12" t="s">
        <v>11</v>
      </c>
      <c r="H4" s="12" t="s">
        <v>12</v>
      </c>
      <c r="I4" s="12" t="s">
        <v>13</v>
      </c>
      <c r="J4" s="22" t="s">
        <v>14</v>
      </c>
    </row>
    <row r="5" s="2" customFormat="1" ht="37.5" customHeight="1" spans="1:10">
      <c r="A5" s="13" t="s">
        <v>15</v>
      </c>
      <c r="B5" s="14" t="s">
        <v>16</v>
      </c>
      <c r="C5" s="10" t="s">
        <v>17</v>
      </c>
      <c r="D5" s="14">
        <v>1</v>
      </c>
      <c r="E5" s="68" t="s">
        <v>229</v>
      </c>
      <c r="F5" s="14">
        <v>3</v>
      </c>
      <c r="G5" s="14" t="s">
        <v>230</v>
      </c>
      <c r="H5" s="14" t="s">
        <v>20</v>
      </c>
      <c r="I5" s="14">
        <v>6</v>
      </c>
      <c r="J5" s="23">
        <v>7</v>
      </c>
    </row>
    <row r="6" s="4" customFormat="1" ht="33.75" customHeight="1" spans="1:10">
      <c r="A6" s="69" t="s">
        <v>240</v>
      </c>
      <c r="B6" s="27" t="s">
        <v>241</v>
      </c>
      <c r="C6" s="27" t="s">
        <v>242</v>
      </c>
      <c r="D6" s="27" t="s">
        <v>55</v>
      </c>
      <c r="E6" s="28">
        <f t="shared" ref="E6:E10" si="0">D6*0.2</f>
        <v>23</v>
      </c>
      <c r="F6" s="28">
        <v>89.32</v>
      </c>
      <c r="G6" s="28">
        <f t="shared" ref="G6:G10" si="1">F6*0.6</f>
        <v>53.592</v>
      </c>
      <c r="H6" s="28">
        <f t="shared" ref="H6:H10" si="2">E6+G6</f>
        <v>76.592</v>
      </c>
      <c r="I6" s="71">
        <f t="shared" ref="I6:I10" si="3">RANK(H6,$H$6:$H$10)</f>
        <v>1</v>
      </c>
      <c r="J6" s="32" t="s">
        <v>25</v>
      </c>
    </row>
    <row r="7" s="4" customFormat="1" ht="33.75" customHeight="1" spans="1:10">
      <c r="A7" s="69" t="s">
        <v>240</v>
      </c>
      <c r="B7" s="27" t="s">
        <v>243</v>
      </c>
      <c r="C7" s="27" t="s">
        <v>244</v>
      </c>
      <c r="D7" s="27" t="s">
        <v>245</v>
      </c>
      <c r="E7" s="28">
        <f t="shared" si="0"/>
        <v>21.9</v>
      </c>
      <c r="F7" s="28">
        <v>90.48</v>
      </c>
      <c r="G7" s="28">
        <f t="shared" si="1"/>
        <v>54.288</v>
      </c>
      <c r="H7" s="28">
        <f t="shared" si="2"/>
        <v>76.188</v>
      </c>
      <c r="I7" s="71">
        <f t="shared" si="3"/>
        <v>2</v>
      </c>
      <c r="J7" s="32" t="s">
        <v>25</v>
      </c>
    </row>
    <row r="8" s="4" customFormat="1" ht="33.75" customHeight="1" spans="1:10">
      <c r="A8" s="69" t="s">
        <v>240</v>
      </c>
      <c r="B8" s="27" t="s">
        <v>246</v>
      </c>
      <c r="C8" s="27" t="s">
        <v>247</v>
      </c>
      <c r="D8" s="27" t="s">
        <v>248</v>
      </c>
      <c r="E8" s="28">
        <f t="shared" si="0"/>
        <v>17.5</v>
      </c>
      <c r="F8" s="28">
        <v>83.8</v>
      </c>
      <c r="G8" s="28">
        <f t="shared" si="1"/>
        <v>50.28</v>
      </c>
      <c r="H8" s="28">
        <f t="shared" si="2"/>
        <v>67.78</v>
      </c>
      <c r="I8" s="71">
        <f t="shared" si="3"/>
        <v>3</v>
      </c>
      <c r="J8" s="32"/>
    </row>
    <row r="9" s="4" customFormat="1" ht="33.75" customHeight="1" spans="1:10">
      <c r="A9" s="69" t="s">
        <v>240</v>
      </c>
      <c r="B9" s="27" t="s">
        <v>249</v>
      </c>
      <c r="C9" s="27" t="s">
        <v>250</v>
      </c>
      <c r="D9" s="27" t="s">
        <v>251</v>
      </c>
      <c r="E9" s="28">
        <f t="shared" si="0"/>
        <v>13.8</v>
      </c>
      <c r="F9" s="28">
        <v>80.44</v>
      </c>
      <c r="G9" s="28">
        <f t="shared" si="1"/>
        <v>48.264</v>
      </c>
      <c r="H9" s="28">
        <f t="shared" si="2"/>
        <v>62.064</v>
      </c>
      <c r="I9" s="71">
        <f t="shared" si="3"/>
        <v>4</v>
      </c>
      <c r="J9" s="32"/>
    </row>
    <row r="10" s="4" customFormat="1" ht="33.75" customHeight="1" spans="1:10">
      <c r="A10" s="70" t="s">
        <v>240</v>
      </c>
      <c r="B10" s="29" t="s">
        <v>252</v>
      </c>
      <c r="C10" s="29" t="s">
        <v>253</v>
      </c>
      <c r="D10" s="29" t="s">
        <v>254</v>
      </c>
      <c r="E10" s="31">
        <f t="shared" si="0"/>
        <v>18.9</v>
      </c>
      <c r="F10" s="31">
        <v>0</v>
      </c>
      <c r="G10" s="31">
        <f t="shared" si="1"/>
        <v>0</v>
      </c>
      <c r="H10" s="31">
        <f t="shared" si="2"/>
        <v>18.9</v>
      </c>
      <c r="I10" s="72">
        <f t="shared" si="3"/>
        <v>5</v>
      </c>
      <c r="J10" s="33" t="s">
        <v>65</v>
      </c>
    </row>
    <row r="11" customFormat="1"/>
    <row r="12" s="5" customFormat="1" ht="18.75" spans="1:6">
      <c r="A12" s="5" t="s">
        <v>66</v>
      </c>
      <c r="D12" s="5" t="s">
        <v>67</v>
      </c>
      <c r="F12" s="5" t="s">
        <v>68</v>
      </c>
    </row>
    <row r="13" s="5" customFormat="1" ht="18.75"/>
    <row r="14" s="5" customFormat="1" ht="18.75" spans="1:6">
      <c r="A14" s="5" t="s">
        <v>69</v>
      </c>
      <c r="F14" s="5" t="s">
        <v>70</v>
      </c>
    </row>
    <row r="15" s="5" customFormat="1" ht="18.75"/>
    <row r="16" s="5" customFormat="1" ht="21" customHeight="1" spans="5:8">
      <c r="E16" s="21" t="s">
        <v>71</v>
      </c>
      <c r="F16" s="21"/>
      <c r="G16" s="21"/>
      <c r="H16" s="21"/>
    </row>
  </sheetData>
  <mergeCells count="6">
    <mergeCell ref="A1:J1"/>
    <mergeCell ref="A2:J2"/>
    <mergeCell ref="A3:C3"/>
    <mergeCell ref="D3:E3"/>
    <mergeCell ref="H3:I3"/>
    <mergeCell ref="E16:H16"/>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特岗初语</vt:lpstr>
      <vt:lpstr>特岗初数</vt:lpstr>
      <vt:lpstr>特岗初英</vt:lpstr>
      <vt:lpstr>特岗初物</vt:lpstr>
      <vt:lpstr>特岗初化</vt:lpstr>
      <vt:lpstr>特岗初生</vt:lpstr>
      <vt:lpstr>特岗初政</vt:lpstr>
      <vt:lpstr>特岗初音</vt:lpstr>
      <vt:lpstr>特岗初体</vt:lpstr>
      <vt:lpstr>特岗初美</vt:lpstr>
      <vt:lpstr>特岗初历</vt:lpstr>
      <vt:lpstr>特岗小语</vt:lpstr>
      <vt:lpstr>特岗小数</vt:lpstr>
      <vt:lpstr>特岗小英</vt:lpstr>
      <vt:lpstr>特岗小音</vt:lpstr>
      <vt:lpstr>特岗小体</vt:lpstr>
      <vt:lpstr>特岗小美</vt:lpstr>
      <vt:lpstr>特岗小信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成绩信息Excel列表</dc:title>
  <dc:creator>Administrator</dc:creator>
  <cp:lastModifiedBy>Administrator</cp:lastModifiedBy>
  <dcterms:created xsi:type="dcterms:W3CDTF">2017-06-12T07:23:00Z</dcterms:created>
  <cp:lastPrinted>2020-08-20T18:13:00Z</cp:lastPrinted>
  <dcterms:modified xsi:type="dcterms:W3CDTF">2020-08-22T05:53:10Z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